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K:\14-GESTIONE-CONDOMINI\03-GOICO\Prototipo-2022\"/>
    </mc:Choice>
  </mc:AlternateContent>
  <xr:revisionPtr revIDLastSave="0" documentId="13_ncr:1_{53D16188-BE59-477B-BDF2-D7068E6FE533}" xr6:coauthVersionLast="47" xr6:coauthVersionMax="47" xr10:uidLastSave="{00000000-0000-0000-0000-000000000000}"/>
  <bookViews>
    <workbookView xWindow="-120" yWindow="-120" windowWidth="29040" windowHeight="17640" firstSheet="21" activeTab="30" xr2:uid="{50A9EEF5-5426-4802-B684-A718DD267898}"/>
  </bookViews>
  <sheets>
    <sheet name="iP1" sheetId="2" r:id="rId1"/>
    <sheet name="iP2" sheetId="3" r:id="rId2"/>
    <sheet name="iP3" sheetId="4" r:id="rId3"/>
    <sheet name="iUF" sheetId="5" r:id="rId4"/>
    <sheet name="iUI" sheetId="6" r:id="rId5"/>
    <sheet name="iCONDOMINI" sheetId="7" r:id="rId6"/>
    <sheet name="iTABUF" sheetId="8" r:id="rId7"/>
    <sheet name="iPCU" sheetId="9" r:id="rId8"/>
    <sheet name="iPCE" sheetId="10" r:id="rId9"/>
    <sheet name="iPCDC" sheetId="11" r:id="rId10"/>
    <sheet name="iGIORNALE" sheetId="12" r:id="rId11"/>
    <sheet name="iPUS" sheetId="13" r:id="rId12"/>
    <sheet name="iFCD" sheetId="14" r:id="rId13"/>
    <sheet name="iRP1" sheetId="15" r:id="rId14"/>
    <sheet name="iRP2" sheetId="16" r:id="rId15"/>
    <sheet name="iPU1" sheetId="17" r:id="rId16"/>
    <sheet name="iPU2" sheetId="18" r:id="rId17"/>
    <sheet name="nBP" sheetId="19" r:id="rId18"/>
    <sheet name="mCOPERTINA" sheetId="20" r:id="rId19"/>
    <sheet name="mLRPQC" sheetId="21" r:id="rId20"/>
    <sheet name="mGENERICA" sheetId="22" r:id="rId21"/>
    <sheet name="mSOLLECITO" sheetId="23" r:id="rId22"/>
    <sheet name="mCERTF" sheetId="24" r:id="rId23"/>
    <sheet name="mRATE" sheetId="25" r:id="rId24"/>
    <sheet name="mDIFFIDA" sheetId="26" r:id="rId25"/>
    <sheet name="mCONVAS" sheetId="27" r:id="rId26"/>
    <sheet name="mDELEGA" sheetId="28" r:id="rId27"/>
    <sheet name="mRCCA" sheetId="29" r:id="rId28"/>
    <sheet name="mRCDC" sheetId="30" r:id="rId29"/>
    <sheet name="mCONVAT" sheetId="31" r:id="rId30"/>
    <sheet name="iIMMAGINI" sheetId="32" r:id="rId31"/>
    <sheet name="nTAB" sheetId="33" r:id="rId32"/>
    <sheet name="nPC" sheetId="34"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4" i="13" l="1"/>
  <c r="E194" i="13"/>
  <c r="B194" i="13"/>
  <c r="F193" i="13"/>
  <c r="E193" i="13"/>
  <c r="B193" i="13"/>
  <c r="F192" i="13"/>
  <c r="E192" i="13"/>
  <c r="B192" i="13"/>
  <c r="F191" i="13"/>
  <c r="E191" i="13"/>
  <c r="B191" i="13"/>
  <c r="F190" i="13"/>
  <c r="E190" i="13"/>
  <c r="B190" i="13"/>
  <c r="F189" i="13"/>
  <c r="E189" i="13"/>
  <c r="B189" i="13"/>
  <c r="F188" i="13"/>
  <c r="E188" i="13"/>
  <c r="B188" i="13"/>
  <c r="F187" i="13"/>
  <c r="E187" i="13"/>
  <c r="B187" i="13"/>
  <c r="F186" i="13"/>
  <c r="E186" i="13"/>
  <c r="B186" i="13"/>
  <c r="F185" i="13"/>
  <c r="E185" i="13"/>
  <c r="B185" i="13"/>
  <c r="F184" i="13"/>
  <c r="E184" i="13"/>
  <c r="B184" i="13"/>
  <c r="F183" i="13"/>
  <c r="E183" i="13"/>
  <c r="B183" i="13"/>
  <c r="F182" i="13"/>
  <c r="E182" i="13"/>
  <c r="B182" i="13"/>
  <c r="F181" i="13"/>
  <c r="E181" i="13"/>
  <c r="B181" i="13"/>
  <c r="F180" i="13"/>
  <c r="E180" i="13"/>
  <c r="B180" i="13"/>
  <c r="F179" i="13"/>
  <c r="E179" i="13"/>
  <c r="B179" i="13"/>
  <c r="F178" i="13"/>
  <c r="E178" i="13"/>
  <c r="B178" i="13"/>
  <c r="F177" i="13"/>
  <c r="E177" i="13"/>
  <c r="B177" i="13"/>
  <c r="F176" i="13"/>
  <c r="E176" i="13"/>
  <c r="B176" i="13"/>
  <c r="F175" i="13"/>
  <c r="E175" i="13"/>
  <c r="B175" i="13"/>
  <c r="F174" i="13"/>
  <c r="E174" i="13"/>
  <c r="B174" i="13"/>
  <c r="F173" i="13"/>
  <c r="E173" i="13"/>
  <c r="B173" i="13"/>
  <c r="F172" i="13"/>
  <c r="E172" i="13"/>
  <c r="B172" i="13"/>
  <c r="F171" i="13"/>
  <c r="E171" i="13"/>
  <c r="B171" i="13"/>
  <c r="F170" i="13"/>
  <c r="E170" i="13"/>
  <c r="B170" i="13"/>
  <c r="F169" i="13"/>
  <c r="E169" i="13"/>
  <c r="B169" i="13"/>
  <c r="F168" i="13"/>
  <c r="E168" i="13"/>
  <c r="B168" i="13"/>
  <c r="F167" i="13"/>
  <c r="E167" i="13"/>
  <c r="B167" i="13"/>
  <c r="F166" i="13"/>
  <c r="E166" i="13"/>
  <c r="B166" i="13"/>
  <c r="F165" i="13"/>
  <c r="E165" i="13"/>
  <c r="B165" i="13"/>
  <c r="F164" i="13"/>
  <c r="E164" i="13"/>
  <c r="B164" i="13"/>
  <c r="F163" i="13"/>
  <c r="E163" i="13"/>
  <c r="B163" i="13"/>
  <c r="F162" i="13"/>
  <c r="E162" i="13"/>
  <c r="B162" i="13"/>
  <c r="F161" i="13"/>
  <c r="E161" i="13"/>
  <c r="B161" i="13"/>
  <c r="F160" i="13"/>
  <c r="E160" i="13"/>
  <c r="B160" i="13"/>
  <c r="F159" i="13"/>
  <c r="E159" i="13"/>
  <c r="B159" i="13"/>
  <c r="F158" i="13"/>
  <c r="E158" i="13"/>
  <c r="B158" i="13"/>
  <c r="F157" i="13"/>
  <c r="E157" i="13"/>
  <c r="B157" i="13"/>
  <c r="F156" i="13"/>
  <c r="E156" i="13"/>
  <c r="B156" i="13"/>
  <c r="F155" i="13"/>
  <c r="E155" i="13"/>
  <c r="B155" i="13"/>
  <c r="F154" i="13"/>
  <c r="E154" i="13"/>
  <c r="B154" i="13"/>
  <c r="F153" i="13"/>
  <c r="E153" i="13"/>
  <c r="B153" i="13"/>
  <c r="F152" i="13"/>
  <c r="E152" i="13"/>
  <c r="B152" i="13"/>
  <c r="F151" i="13"/>
  <c r="E151" i="13"/>
  <c r="B151" i="13"/>
  <c r="F150" i="13"/>
  <c r="E150" i="13"/>
  <c r="B150" i="13"/>
  <c r="F149" i="13"/>
  <c r="E149" i="13"/>
  <c r="B149" i="13"/>
  <c r="F148" i="13"/>
  <c r="E148" i="13"/>
  <c r="B148" i="13"/>
  <c r="F147" i="13"/>
  <c r="E147" i="13"/>
  <c r="B147" i="13"/>
  <c r="F146" i="13"/>
  <c r="E146" i="13"/>
  <c r="B146" i="13"/>
  <c r="F145" i="13"/>
  <c r="E145" i="13"/>
  <c r="B145" i="13"/>
  <c r="F144" i="13"/>
  <c r="E144" i="13"/>
  <c r="B144" i="13"/>
  <c r="F143" i="13"/>
  <c r="E143" i="13"/>
  <c r="B143" i="13"/>
  <c r="F142" i="13"/>
  <c r="E142" i="13"/>
  <c r="B142" i="13"/>
  <c r="F141" i="13"/>
  <c r="E141" i="13"/>
  <c r="B141" i="13"/>
  <c r="F140" i="13"/>
  <c r="E140" i="13"/>
  <c r="B140" i="13"/>
  <c r="F139" i="13"/>
  <c r="E139" i="13"/>
  <c r="B139" i="13"/>
  <c r="F138" i="13"/>
  <c r="E138" i="13"/>
  <c r="B138" i="13"/>
  <c r="F137" i="13"/>
  <c r="E137" i="13"/>
  <c r="B137" i="13"/>
  <c r="F136" i="13"/>
  <c r="E136" i="13"/>
  <c r="B136" i="13"/>
  <c r="F135" i="13"/>
  <c r="E135" i="13"/>
  <c r="B135" i="13"/>
  <c r="F134" i="13"/>
  <c r="E134" i="13"/>
  <c r="B134" i="13"/>
  <c r="F133" i="13"/>
  <c r="E133" i="13"/>
  <c r="B133" i="13"/>
  <c r="F132" i="13"/>
  <c r="E132" i="13"/>
  <c r="B132" i="13"/>
  <c r="F131" i="13"/>
  <c r="E131" i="13"/>
  <c r="B131" i="13"/>
  <c r="F130" i="13"/>
  <c r="E130" i="13"/>
  <c r="B130" i="13"/>
  <c r="F129" i="13"/>
  <c r="E129" i="13"/>
  <c r="B129" i="13"/>
  <c r="F128" i="13"/>
  <c r="E128" i="13"/>
  <c r="B128" i="13"/>
  <c r="F127" i="13"/>
  <c r="E127" i="13"/>
  <c r="B127" i="13"/>
  <c r="F126" i="13"/>
  <c r="E126" i="13"/>
  <c r="B126" i="13"/>
  <c r="F125" i="13"/>
  <c r="E125" i="13"/>
  <c r="B125" i="13"/>
  <c r="F124" i="13"/>
  <c r="E124" i="13"/>
  <c r="B124" i="13"/>
  <c r="F123" i="13"/>
  <c r="E123" i="13"/>
  <c r="B123" i="13"/>
  <c r="F122" i="13"/>
  <c r="E122" i="13"/>
  <c r="B122" i="13"/>
  <c r="F121" i="13"/>
  <c r="E121" i="13"/>
  <c r="B121" i="13"/>
  <c r="F120" i="13"/>
  <c r="E120" i="13"/>
  <c r="B120" i="13"/>
  <c r="F119" i="13"/>
  <c r="E119" i="13"/>
  <c r="B119" i="13"/>
  <c r="F118" i="13"/>
  <c r="E118" i="13"/>
  <c r="B118" i="13"/>
  <c r="F117" i="13"/>
  <c r="E117" i="13"/>
  <c r="B117" i="13"/>
  <c r="F116" i="13"/>
  <c r="E116" i="13"/>
  <c r="B116" i="13"/>
  <c r="F115" i="13"/>
  <c r="E115" i="13"/>
  <c r="B115" i="13"/>
  <c r="F114" i="13"/>
  <c r="E114" i="13"/>
  <c r="B114" i="13"/>
  <c r="F113" i="13"/>
  <c r="E113" i="13"/>
  <c r="B113" i="13"/>
  <c r="F112" i="13"/>
  <c r="E112" i="13"/>
  <c r="B112" i="13"/>
  <c r="F111" i="13"/>
  <c r="E111" i="13"/>
  <c r="B111" i="13"/>
  <c r="F110" i="13"/>
  <c r="E110" i="13"/>
  <c r="B110" i="13"/>
  <c r="F109" i="13"/>
  <c r="E109" i="13"/>
  <c r="B109" i="13"/>
  <c r="F108" i="13"/>
  <c r="E108" i="13"/>
  <c r="B108" i="13"/>
  <c r="F107" i="13"/>
  <c r="E107" i="13"/>
  <c r="B107" i="13"/>
  <c r="F106" i="13"/>
  <c r="E106" i="13"/>
  <c r="B106" i="13"/>
  <c r="F105" i="13"/>
  <c r="E105" i="13"/>
  <c r="B105" i="13"/>
  <c r="F104" i="13"/>
  <c r="E104" i="13"/>
  <c r="B104" i="13"/>
  <c r="F103" i="13"/>
  <c r="E103" i="13"/>
  <c r="B103" i="13"/>
  <c r="F102" i="13"/>
  <c r="E102" i="13"/>
  <c r="B102" i="13"/>
  <c r="F101" i="13"/>
  <c r="E101" i="13"/>
  <c r="B101" i="13"/>
  <c r="F100" i="13"/>
  <c r="E100" i="13"/>
  <c r="B100" i="13"/>
  <c r="F99" i="13"/>
  <c r="E99" i="13"/>
  <c r="B99" i="13"/>
  <c r="F98" i="13"/>
  <c r="E98" i="13"/>
  <c r="B98" i="13"/>
  <c r="F97" i="13"/>
  <c r="E97" i="13"/>
  <c r="B97" i="13"/>
  <c r="F96" i="13"/>
  <c r="E96" i="13"/>
  <c r="B96" i="13"/>
  <c r="F95" i="13"/>
  <c r="E95" i="13"/>
  <c r="C95" i="13"/>
  <c r="B95" i="13"/>
  <c r="A95" i="13"/>
  <c r="F94" i="13"/>
  <c r="E94" i="13"/>
  <c r="B94" i="13"/>
  <c r="F93" i="13"/>
  <c r="E93" i="13"/>
  <c r="B93" i="13"/>
  <c r="F92" i="13"/>
  <c r="E92" i="13"/>
  <c r="B92" i="13"/>
  <c r="F91" i="13"/>
  <c r="E91" i="13"/>
  <c r="B91" i="13"/>
  <c r="F90" i="13"/>
  <c r="E90" i="13"/>
  <c r="B90" i="13"/>
  <c r="F89" i="13"/>
  <c r="E89" i="13"/>
  <c r="C89" i="13"/>
  <c r="B89" i="13"/>
  <c r="A89" i="13"/>
  <c r="F88" i="13"/>
  <c r="E88" i="13"/>
  <c r="C88" i="13"/>
  <c r="B88" i="13"/>
  <c r="A88" i="13"/>
  <c r="F87" i="13"/>
  <c r="E87" i="13"/>
  <c r="C87" i="13"/>
  <c r="B87" i="13"/>
  <c r="A87" i="13"/>
  <c r="F86" i="13"/>
  <c r="E86" i="13"/>
  <c r="C86" i="13"/>
  <c r="B86" i="13"/>
  <c r="A86" i="13"/>
  <c r="F85" i="13"/>
  <c r="E85" i="13"/>
  <c r="C85" i="13"/>
  <c r="B85" i="13"/>
  <c r="A85" i="13"/>
  <c r="F84" i="13"/>
  <c r="E84" i="13"/>
  <c r="C84" i="13"/>
  <c r="B84" i="13"/>
  <c r="A84" i="13"/>
  <c r="C83" i="13"/>
  <c r="A83" i="13"/>
  <c r="F82" i="13"/>
  <c r="E82" i="13"/>
  <c r="C82" i="13"/>
  <c r="B82" i="13"/>
  <c r="A82" i="13"/>
  <c r="F81" i="13"/>
  <c r="E81" i="13"/>
  <c r="C81" i="13"/>
  <c r="B81" i="13"/>
  <c r="A81" i="13"/>
  <c r="F80" i="13"/>
  <c r="E80" i="13"/>
  <c r="C80" i="13"/>
  <c r="B80" i="13"/>
  <c r="A80" i="13"/>
  <c r="F79" i="13"/>
  <c r="E79" i="13"/>
  <c r="C79" i="13"/>
  <c r="B79" i="13"/>
  <c r="A79" i="13"/>
  <c r="F78" i="13"/>
  <c r="E78" i="13"/>
  <c r="C78" i="13"/>
  <c r="B78" i="13"/>
  <c r="A78" i="13"/>
  <c r="C77" i="13"/>
  <c r="A77" i="13"/>
  <c r="F76" i="13"/>
  <c r="E76" i="13"/>
  <c r="C76" i="13"/>
  <c r="B76" i="13"/>
  <c r="A76" i="13"/>
  <c r="F75" i="13"/>
  <c r="E75" i="13"/>
  <c r="C75" i="13"/>
  <c r="B75" i="13"/>
  <c r="A75" i="13"/>
  <c r="F74" i="13"/>
  <c r="E74" i="13"/>
  <c r="C74" i="13"/>
  <c r="B74" i="13"/>
  <c r="A74" i="13"/>
  <c r="F73" i="13"/>
  <c r="E73" i="13"/>
  <c r="C73" i="13"/>
  <c r="B73" i="13"/>
  <c r="A73" i="13"/>
  <c r="F72" i="13"/>
  <c r="E72" i="13"/>
  <c r="C72" i="13"/>
  <c r="B72" i="13"/>
  <c r="A72" i="13"/>
  <c r="C71" i="13"/>
  <c r="A71" i="13"/>
  <c r="F70" i="13"/>
  <c r="E70" i="13"/>
  <c r="C70" i="13"/>
  <c r="B70" i="13"/>
  <c r="A70" i="13"/>
  <c r="F69" i="13"/>
  <c r="E69" i="13"/>
  <c r="C69" i="13"/>
  <c r="B69" i="13"/>
  <c r="A69" i="13"/>
  <c r="F68" i="13"/>
  <c r="E68" i="13"/>
  <c r="C68" i="13"/>
  <c r="B68" i="13"/>
  <c r="A68" i="13"/>
  <c r="F67" i="13"/>
  <c r="E67" i="13"/>
  <c r="C67" i="13"/>
  <c r="B67" i="13"/>
  <c r="A67" i="13"/>
  <c r="F66" i="13"/>
  <c r="E66" i="13"/>
  <c r="C66" i="13"/>
  <c r="B66" i="13"/>
  <c r="A66" i="13"/>
  <c r="F65" i="13"/>
  <c r="E65" i="13"/>
  <c r="C65" i="13"/>
  <c r="B65" i="13"/>
  <c r="A65" i="13"/>
  <c r="F64" i="13"/>
  <c r="E64" i="13"/>
  <c r="C64" i="13"/>
  <c r="B64" i="13"/>
  <c r="A64" i="13"/>
  <c r="F63" i="13"/>
  <c r="E63" i="13"/>
  <c r="C63" i="13"/>
  <c r="B63" i="13"/>
  <c r="A63" i="13"/>
  <c r="F62" i="13"/>
  <c r="E62" i="13"/>
  <c r="C62" i="13"/>
  <c r="B62" i="13"/>
  <c r="A62" i="13"/>
  <c r="F61" i="13"/>
  <c r="E61" i="13"/>
  <c r="C61" i="13"/>
  <c r="B61" i="13"/>
  <c r="A61" i="13"/>
  <c r="C60" i="13"/>
  <c r="A60" i="13"/>
  <c r="F59" i="13"/>
  <c r="E59" i="13"/>
  <c r="C59" i="13"/>
  <c r="B59" i="13"/>
  <c r="A59" i="13"/>
  <c r="F58" i="13"/>
  <c r="E58" i="13"/>
  <c r="C58" i="13"/>
  <c r="B58" i="13"/>
  <c r="A58" i="13"/>
  <c r="F57" i="13"/>
  <c r="E57" i="13"/>
  <c r="C57" i="13"/>
  <c r="B57" i="13"/>
  <c r="A57" i="13"/>
  <c r="F56" i="13"/>
  <c r="E56" i="13"/>
  <c r="C56" i="13"/>
  <c r="B56" i="13"/>
  <c r="A56" i="13"/>
  <c r="F55" i="13"/>
  <c r="E55" i="13"/>
  <c r="C55" i="13"/>
  <c r="B55" i="13"/>
  <c r="A55" i="13"/>
  <c r="F54" i="13"/>
  <c r="E54" i="13"/>
  <c r="C54" i="13"/>
  <c r="B54" i="13"/>
  <c r="A54" i="13"/>
  <c r="F53" i="13"/>
  <c r="E53" i="13"/>
  <c r="C53" i="13"/>
  <c r="B53" i="13"/>
  <c r="A53" i="13"/>
  <c r="F52" i="13"/>
  <c r="E52" i="13"/>
  <c r="C52" i="13"/>
  <c r="B52" i="13"/>
  <c r="A52" i="13"/>
  <c r="F51" i="13"/>
  <c r="E51" i="13"/>
  <c r="C51" i="13"/>
  <c r="B51" i="13"/>
  <c r="A51" i="13"/>
  <c r="F50" i="13"/>
  <c r="E50" i="13"/>
  <c r="C50" i="13"/>
  <c r="B50" i="13"/>
  <c r="A50" i="13"/>
  <c r="C49" i="13"/>
  <c r="A49" i="13"/>
  <c r="F48" i="13"/>
  <c r="E48" i="13"/>
  <c r="C48" i="13"/>
  <c r="B48" i="13"/>
  <c r="A48" i="13"/>
  <c r="F47" i="13"/>
  <c r="E47" i="13"/>
  <c r="C47" i="13"/>
  <c r="B47" i="13"/>
  <c r="A47" i="13"/>
  <c r="F46" i="13"/>
  <c r="E46" i="13"/>
  <c r="C46" i="13"/>
  <c r="B46" i="13"/>
  <c r="A46" i="13"/>
  <c r="F45" i="13"/>
  <c r="E45" i="13"/>
  <c r="C45" i="13"/>
  <c r="B45" i="13"/>
  <c r="A45" i="13"/>
  <c r="F44" i="13"/>
  <c r="E44" i="13"/>
  <c r="C44" i="13"/>
  <c r="B44" i="13"/>
  <c r="A44" i="13"/>
  <c r="F43" i="13"/>
  <c r="E43" i="13"/>
  <c r="C43" i="13"/>
  <c r="B43" i="13"/>
  <c r="A43" i="13"/>
  <c r="F42" i="13"/>
  <c r="E42" i="13"/>
  <c r="C42" i="13"/>
  <c r="B42" i="13"/>
  <c r="A42" i="13"/>
  <c r="F41" i="13"/>
  <c r="E41" i="13"/>
  <c r="C41" i="13"/>
  <c r="B41" i="13"/>
  <c r="A41" i="13"/>
  <c r="F40" i="13"/>
  <c r="E40" i="13"/>
  <c r="C40" i="13"/>
  <c r="B40" i="13"/>
  <c r="A40" i="13"/>
  <c r="F39" i="13"/>
  <c r="E39" i="13"/>
  <c r="C39" i="13"/>
  <c r="B39" i="13"/>
  <c r="A39" i="13"/>
  <c r="C38" i="13"/>
  <c r="A38" i="13"/>
  <c r="F37" i="13"/>
  <c r="E37" i="13"/>
  <c r="C37" i="13"/>
  <c r="B37" i="13"/>
  <c r="A37" i="13"/>
  <c r="F36" i="13"/>
  <c r="E36" i="13"/>
  <c r="C36" i="13"/>
  <c r="B36" i="13"/>
  <c r="A36" i="13"/>
  <c r="F35" i="13"/>
  <c r="E35" i="13"/>
  <c r="C35" i="13"/>
  <c r="B35" i="13"/>
  <c r="A35" i="13"/>
  <c r="F34" i="13"/>
  <c r="E34" i="13"/>
  <c r="C34" i="13"/>
  <c r="B34" i="13"/>
  <c r="A34" i="13"/>
  <c r="F33" i="13"/>
  <c r="E33" i="13"/>
  <c r="C33" i="13"/>
  <c r="B33" i="13"/>
  <c r="A33" i="13"/>
  <c r="F32" i="13"/>
  <c r="E32" i="13"/>
  <c r="C32" i="13"/>
  <c r="B32" i="13"/>
  <c r="A32" i="13"/>
  <c r="F31" i="13"/>
  <c r="E31" i="13"/>
  <c r="C31" i="13"/>
  <c r="B31" i="13"/>
  <c r="A31" i="13"/>
  <c r="F30" i="13"/>
  <c r="E30" i="13"/>
  <c r="C30" i="13"/>
  <c r="B30" i="13"/>
  <c r="A30" i="13"/>
  <c r="F29" i="13"/>
  <c r="E29" i="13"/>
  <c r="C29" i="13"/>
  <c r="B29" i="13"/>
  <c r="A29" i="13"/>
  <c r="F28" i="13"/>
  <c r="E28" i="13"/>
  <c r="C28" i="13"/>
  <c r="B28" i="13"/>
  <c r="A28" i="13"/>
  <c r="C27" i="13"/>
  <c r="A27" i="13"/>
  <c r="F26" i="13"/>
  <c r="E26" i="13"/>
  <c r="C26" i="13"/>
  <c r="B26" i="13"/>
  <c r="A26" i="13"/>
  <c r="F25" i="13"/>
  <c r="E25" i="13"/>
  <c r="C25" i="13"/>
  <c r="B25" i="13"/>
  <c r="A25" i="13"/>
  <c r="F24" i="13"/>
  <c r="E24" i="13"/>
  <c r="C24" i="13"/>
  <c r="B24" i="13"/>
  <c r="A24" i="13"/>
  <c r="F23" i="13"/>
  <c r="E23" i="13"/>
  <c r="C23" i="13"/>
  <c r="B23" i="13"/>
  <c r="A23" i="13"/>
  <c r="F22" i="13"/>
  <c r="E22" i="13"/>
  <c r="C22" i="13"/>
  <c r="B22" i="13"/>
  <c r="A22" i="13"/>
  <c r="F21" i="13"/>
  <c r="E21" i="13"/>
  <c r="C21" i="13"/>
  <c r="B21" i="13"/>
  <c r="A21" i="13"/>
  <c r="F20" i="13"/>
  <c r="E20" i="13"/>
  <c r="C20" i="13"/>
  <c r="B20" i="13"/>
  <c r="A20" i="13"/>
  <c r="F19" i="13"/>
  <c r="E19" i="13"/>
  <c r="C19" i="13"/>
  <c r="B19" i="13"/>
  <c r="A19" i="13"/>
  <c r="F18" i="13"/>
  <c r="E18" i="13"/>
  <c r="C18" i="13"/>
  <c r="B18" i="13"/>
  <c r="A18" i="13"/>
  <c r="F17" i="13"/>
  <c r="E17" i="13"/>
  <c r="C17" i="13"/>
  <c r="B17" i="13"/>
  <c r="A17" i="13"/>
  <c r="F16" i="13"/>
  <c r="E16" i="13"/>
  <c r="C16" i="13"/>
  <c r="B16" i="13"/>
  <c r="A16" i="13"/>
  <c r="F15" i="13"/>
  <c r="E15" i="13"/>
  <c r="C15" i="13"/>
  <c r="B15" i="13"/>
  <c r="A15" i="13"/>
  <c r="F14" i="13"/>
  <c r="E14" i="13"/>
  <c r="C14" i="13"/>
  <c r="B14" i="13"/>
  <c r="A14" i="13"/>
  <c r="F13" i="13"/>
  <c r="E13" i="13"/>
  <c r="C13" i="13"/>
  <c r="B13" i="13"/>
  <c r="A13" i="13"/>
  <c r="F12" i="13"/>
  <c r="E12" i="13"/>
  <c r="C12" i="13"/>
  <c r="B12" i="13"/>
  <c r="A12" i="13"/>
  <c r="C11" i="13"/>
  <c r="A11" i="13"/>
  <c r="F1" i="13"/>
  <c r="A16" i="11"/>
  <c r="A15" i="11"/>
  <c r="A14" i="11"/>
  <c r="A13" i="11"/>
  <c r="A12" i="11"/>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D128" i="11"/>
  <c r="A128" i="11"/>
  <c r="D127" i="11"/>
  <c r="A127" i="11"/>
  <c r="D126" i="11"/>
  <c r="A126" i="11"/>
  <c r="D125" i="11"/>
  <c r="A125" i="11"/>
  <c r="D124" i="11"/>
  <c r="A124" i="11"/>
  <c r="D123" i="11"/>
  <c r="A123" i="11"/>
  <c r="D122" i="11"/>
  <c r="A122" i="11"/>
  <c r="D121" i="11"/>
  <c r="A121" i="11"/>
  <c r="D120" i="11"/>
  <c r="A120" i="11"/>
  <c r="D119" i="11"/>
  <c r="A119" i="11"/>
  <c r="D118" i="11"/>
  <c r="A118" i="11"/>
  <c r="D117" i="11"/>
  <c r="A117" i="11"/>
  <c r="D116" i="11"/>
  <c r="A116" i="11"/>
  <c r="D115" i="11"/>
  <c r="A115" i="11"/>
  <c r="D114" i="11"/>
  <c r="A114" i="11"/>
  <c r="D113" i="11"/>
  <c r="A113" i="11"/>
  <c r="D112" i="11"/>
  <c r="A112" i="11"/>
  <c r="D111" i="11"/>
  <c r="A111" i="11"/>
  <c r="D110" i="11"/>
  <c r="A110" i="11"/>
  <c r="D109" i="11"/>
  <c r="A109" i="11"/>
  <c r="D108" i="11"/>
  <c r="A108" i="11"/>
  <c r="D107" i="11"/>
  <c r="A107" i="11"/>
  <c r="D106" i="11"/>
  <c r="A106" i="11"/>
  <c r="D105" i="11"/>
  <c r="A105" i="11"/>
  <c r="D104" i="11"/>
  <c r="A104" i="11"/>
  <c r="D103" i="11"/>
  <c r="A103" i="11"/>
  <c r="D102" i="11"/>
  <c r="A102" i="11"/>
  <c r="D101" i="11"/>
  <c r="A101" i="11"/>
  <c r="D100" i="11"/>
  <c r="A100" i="11"/>
  <c r="D99" i="11"/>
  <c r="A99" i="11"/>
  <c r="D98" i="11"/>
  <c r="A98" i="11"/>
  <c r="D97" i="11"/>
  <c r="A97" i="11"/>
  <c r="D96" i="11"/>
  <c r="A96" i="11"/>
  <c r="D95" i="11"/>
  <c r="A95" i="11"/>
  <c r="D94" i="11"/>
  <c r="A94" i="11"/>
  <c r="D93" i="11"/>
  <c r="A93" i="11"/>
  <c r="D92" i="11"/>
  <c r="A92" i="11"/>
  <c r="D91" i="11"/>
  <c r="A91" i="11"/>
  <c r="D90" i="11"/>
  <c r="A90" i="11"/>
  <c r="D89" i="11"/>
  <c r="A89" i="11"/>
  <c r="D88" i="11"/>
  <c r="A88" i="11"/>
  <c r="D87" i="11"/>
  <c r="A87" i="11"/>
  <c r="D86" i="11"/>
  <c r="A86" i="11"/>
  <c r="D85" i="11"/>
  <c r="A85" i="11"/>
  <c r="D84" i="11"/>
  <c r="A84" i="11"/>
  <c r="D83" i="11"/>
  <c r="A83" i="11"/>
  <c r="D82" i="11"/>
  <c r="A82" i="11"/>
  <c r="D81" i="11"/>
  <c r="A81" i="11"/>
  <c r="D80" i="11"/>
  <c r="A80" i="11"/>
  <c r="D79" i="11"/>
  <c r="A79" i="11"/>
  <c r="D78" i="11"/>
  <c r="A78" i="11"/>
  <c r="D77" i="11"/>
  <c r="A77" i="11"/>
  <c r="D76" i="11"/>
  <c r="A76" i="11"/>
  <c r="D75" i="11"/>
  <c r="A75" i="11"/>
  <c r="D74" i="11"/>
  <c r="A74" i="11"/>
  <c r="D73" i="11"/>
  <c r="A73" i="11"/>
  <c r="D72" i="11"/>
  <c r="A72" i="11"/>
  <c r="D71" i="11"/>
  <c r="A71" i="11"/>
  <c r="D70" i="11"/>
  <c r="A70" i="11"/>
  <c r="D69" i="11"/>
  <c r="A69" i="11"/>
  <c r="D68" i="11"/>
  <c r="A68" i="11"/>
  <c r="D67" i="11"/>
  <c r="A67" i="11"/>
  <c r="D66" i="11"/>
  <c r="A66" i="11"/>
  <c r="D65" i="11"/>
  <c r="A65" i="11"/>
  <c r="D64" i="11"/>
  <c r="A64" i="11"/>
  <c r="D63" i="11"/>
  <c r="A63" i="11"/>
  <c r="D62" i="11"/>
  <c r="A62" i="11"/>
  <c r="D61" i="11"/>
  <c r="A61" i="11"/>
  <c r="D60" i="11"/>
  <c r="A60" i="11"/>
  <c r="D59" i="11"/>
  <c r="A59" i="11"/>
  <c r="D58" i="11"/>
  <c r="A58" i="11"/>
  <c r="D57" i="11"/>
  <c r="A57" i="11"/>
  <c r="D56" i="11"/>
  <c r="A56" i="11"/>
  <c r="D55" i="11"/>
  <c r="A55" i="11"/>
  <c r="D54" i="11"/>
  <c r="A54" i="11"/>
  <c r="D53" i="11"/>
  <c r="A53" i="11"/>
  <c r="D52" i="11"/>
  <c r="A52" i="11"/>
  <c r="D51" i="11"/>
  <c r="A51" i="11"/>
  <c r="D50" i="11"/>
  <c r="A50" i="11"/>
  <c r="D49" i="11"/>
  <c r="A49" i="11"/>
  <c r="D48" i="11"/>
  <c r="A48" i="11"/>
  <c r="D47" i="11"/>
  <c r="A47" i="11"/>
  <c r="D46" i="11"/>
  <c r="A46" i="11"/>
  <c r="D45" i="11"/>
  <c r="A45" i="11"/>
  <c r="D44" i="11"/>
  <c r="A44" i="11"/>
  <c r="D43" i="11"/>
  <c r="A43" i="11"/>
  <c r="D42" i="11"/>
  <c r="A42" i="11"/>
  <c r="D41" i="11"/>
  <c r="A41" i="11"/>
  <c r="D40" i="11"/>
  <c r="A40" i="11"/>
  <c r="D39" i="11"/>
  <c r="A39" i="11"/>
  <c r="D38" i="11"/>
  <c r="A38" i="11"/>
  <c r="D37" i="11"/>
  <c r="A37" i="11"/>
  <c r="D36" i="11"/>
  <c r="A36" i="11"/>
  <c r="D35" i="11"/>
  <c r="A35" i="11"/>
  <c r="D34" i="11"/>
  <c r="A34" i="11"/>
  <c r="D33" i="11"/>
  <c r="A33" i="11"/>
  <c r="D32" i="11"/>
  <c r="A32" i="11"/>
  <c r="D31" i="11"/>
  <c r="A31" i="11"/>
  <c r="D30" i="11"/>
  <c r="A30" i="11"/>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88" i="9"/>
  <c r="A194" i="13" s="1"/>
  <c r="A187" i="9"/>
  <c r="A193" i="13" s="1"/>
  <c r="A186" i="9"/>
  <c r="A192" i="13" s="1"/>
  <c r="A185" i="9"/>
  <c r="A191" i="13" s="1"/>
  <c r="A184" i="9"/>
  <c r="A190" i="13" s="1"/>
  <c r="A183" i="9"/>
  <c r="A189" i="13" s="1"/>
  <c r="A182" i="9"/>
  <c r="A188" i="13" s="1"/>
  <c r="A181" i="9"/>
  <c r="A187" i="13" s="1"/>
  <c r="A180" i="9"/>
  <c r="A186" i="13" s="1"/>
  <c r="A179" i="9"/>
  <c r="A185" i="13" s="1"/>
  <c r="A178" i="9"/>
  <c r="A184" i="13" s="1"/>
  <c r="A177" i="9"/>
  <c r="A183" i="13" s="1"/>
  <c r="A176" i="9"/>
  <c r="A182" i="13" s="1"/>
  <c r="A175" i="9"/>
  <c r="A181" i="13" s="1"/>
  <c r="A174" i="9"/>
  <c r="A180" i="13" s="1"/>
  <c r="A173" i="9"/>
  <c r="A179" i="13" s="1"/>
  <c r="A172" i="9"/>
  <c r="A178" i="13" s="1"/>
  <c r="A171" i="9"/>
  <c r="A177" i="13" s="1"/>
  <c r="A170" i="9"/>
  <c r="A176" i="13" s="1"/>
  <c r="A169" i="9"/>
  <c r="A175" i="13" s="1"/>
  <c r="A168" i="9"/>
  <c r="A174" i="13" s="1"/>
  <c r="A167" i="9"/>
  <c r="A173" i="13" s="1"/>
  <c r="A166" i="9"/>
  <c r="A172" i="13" s="1"/>
  <c r="A165" i="9"/>
  <c r="A171" i="13" s="1"/>
  <c r="A164" i="9"/>
  <c r="A170" i="13" s="1"/>
  <c r="A163" i="9"/>
  <c r="A169" i="13" s="1"/>
  <c r="A162" i="9"/>
  <c r="A168" i="13" s="1"/>
  <c r="A161" i="9"/>
  <c r="A167" i="13" s="1"/>
  <c r="A160" i="9"/>
  <c r="A166" i="13" s="1"/>
  <c r="A159" i="9"/>
  <c r="A165" i="13" s="1"/>
  <c r="A158" i="9"/>
  <c r="A164" i="13" s="1"/>
  <c r="A157" i="9"/>
  <c r="A163" i="13" s="1"/>
  <c r="A156" i="9"/>
  <c r="A162" i="13" s="1"/>
  <c r="A155" i="9"/>
  <c r="A161" i="13" s="1"/>
  <c r="A154" i="9"/>
  <c r="A160" i="13" s="1"/>
  <c r="A153" i="9"/>
  <c r="A159" i="13" s="1"/>
  <c r="A152" i="9"/>
  <c r="A158" i="13" s="1"/>
  <c r="A151" i="9"/>
  <c r="A157" i="13" s="1"/>
  <c r="A150" i="9"/>
  <c r="A156" i="13" s="1"/>
  <c r="A149" i="9"/>
  <c r="A155" i="13" s="1"/>
  <c r="A148" i="9"/>
  <c r="A154" i="13" s="1"/>
  <c r="A147" i="9"/>
  <c r="A153" i="13" s="1"/>
  <c r="A146" i="9"/>
  <c r="A152" i="13" s="1"/>
  <c r="A145" i="9"/>
  <c r="A151" i="13" s="1"/>
  <c r="A144" i="9"/>
  <c r="A150" i="13" s="1"/>
  <c r="A143" i="9"/>
  <c r="A149" i="13" s="1"/>
  <c r="A142" i="9"/>
  <c r="A148" i="13" s="1"/>
  <c r="A141" i="9"/>
  <c r="A147" i="13" s="1"/>
  <c r="A140" i="9"/>
  <c r="A146" i="13" s="1"/>
  <c r="A139" i="9"/>
  <c r="A145" i="13" s="1"/>
  <c r="A138" i="9"/>
  <c r="A144" i="13" s="1"/>
  <c r="A137" i="9"/>
  <c r="A143" i="13" s="1"/>
  <c r="A136" i="9"/>
  <c r="A142" i="13" s="1"/>
  <c r="A135" i="9"/>
  <c r="A141" i="13" s="1"/>
  <c r="A134" i="9"/>
  <c r="A140" i="13" s="1"/>
  <c r="A133" i="9"/>
  <c r="A139" i="13" s="1"/>
  <c r="A132" i="9"/>
  <c r="A138" i="13" s="1"/>
  <c r="A131" i="9"/>
  <c r="A137" i="13" s="1"/>
  <c r="A130" i="9"/>
  <c r="A136" i="13" s="1"/>
  <c r="A129" i="9"/>
  <c r="A135" i="13" s="1"/>
  <c r="A128" i="9"/>
  <c r="A134" i="13" s="1"/>
  <c r="A127" i="9"/>
  <c r="A133" i="13" s="1"/>
  <c r="A126" i="9"/>
  <c r="A132" i="13" s="1"/>
  <c r="A125" i="9"/>
  <c r="A131" i="13" s="1"/>
  <c r="A124" i="9"/>
  <c r="A130" i="13" s="1"/>
  <c r="A123" i="9"/>
  <c r="A129" i="13" s="1"/>
  <c r="A122" i="9"/>
  <c r="A128" i="13" s="1"/>
  <c r="A121" i="9"/>
  <c r="A127" i="13" s="1"/>
  <c r="A120" i="9"/>
  <c r="A126" i="13" s="1"/>
  <c r="A119" i="9"/>
  <c r="A125" i="13" s="1"/>
  <c r="A118" i="9"/>
  <c r="A124" i="13" s="1"/>
  <c r="A117" i="9"/>
  <c r="A123" i="13" s="1"/>
  <c r="A116" i="9"/>
  <c r="A122" i="13" s="1"/>
  <c r="A115" i="9"/>
  <c r="A121" i="13" s="1"/>
  <c r="A114" i="9"/>
  <c r="A120" i="13" s="1"/>
  <c r="A113" i="9"/>
  <c r="A119" i="13" s="1"/>
  <c r="A112" i="9"/>
  <c r="A118" i="13" s="1"/>
  <c r="A111" i="9"/>
  <c r="A117" i="13" s="1"/>
  <c r="A110" i="9"/>
  <c r="A116" i="13" s="1"/>
  <c r="A109" i="9"/>
  <c r="A115" i="13" s="1"/>
  <c r="A108" i="9"/>
  <c r="A114" i="13" s="1"/>
  <c r="A107" i="9"/>
  <c r="A113" i="13" s="1"/>
  <c r="A106" i="9"/>
  <c r="A112" i="13" s="1"/>
  <c r="A105" i="9"/>
  <c r="A111" i="13" s="1"/>
  <c r="A104" i="9"/>
  <c r="A110" i="13" s="1"/>
  <c r="A103" i="9"/>
  <c r="A109" i="13" s="1"/>
  <c r="A102" i="9"/>
  <c r="A108" i="13" s="1"/>
  <c r="A101" i="9"/>
  <c r="A107" i="13" s="1"/>
  <c r="A100" i="9"/>
  <c r="A106" i="13" s="1"/>
  <c r="A99" i="9"/>
  <c r="A105" i="13" s="1"/>
  <c r="A98" i="9"/>
  <c r="A104" i="13" s="1"/>
  <c r="A97" i="9"/>
  <c r="A103" i="13" s="1"/>
  <c r="A96" i="9"/>
  <c r="A102" i="13" s="1"/>
  <c r="A95" i="9"/>
  <c r="A101" i="13" s="1"/>
  <c r="A94" i="9"/>
  <c r="A100" i="13" s="1"/>
  <c r="A93" i="9"/>
  <c r="A99" i="13" s="1"/>
  <c r="A92" i="9"/>
  <c r="A98" i="13" s="1"/>
  <c r="A91" i="9"/>
  <c r="A97" i="13" s="1"/>
  <c r="A90" i="9"/>
  <c r="A96" i="13" s="1"/>
  <c r="E109" i="6"/>
  <c r="E108" i="6"/>
  <c r="E107" i="6"/>
  <c r="E106"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A1" i="34"/>
  <c r="C20" i="33"/>
  <c r="C19" i="33"/>
  <c r="C18" i="33"/>
  <c r="C17" i="33"/>
  <c r="C16" i="33"/>
  <c r="C15" i="33"/>
  <c r="C14" i="33"/>
  <c r="C13" i="33"/>
  <c r="C12" i="33"/>
  <c r="C11" i="33"/>
  <c r="A1" i="33"/>
  <c r="A23" i="16"/>
  <c r="A4" i="16"/>
  <c r="A2" i="16"/>
  <c r="A38" i="15"/>
  <c r="A4" i="15"/>
  <c r="A2" i="15"/>
  <c r="A8" i="14"/>
  <c r="A7" i="13"/>
  <c r="A7" i="12"/>
  <c r="A6" i="12"/>
  <c r="D134" i="11"/>
  <c r="A134" i="11"/>
  <c r="D133" i="11"/>
  <c r="A133" i="11"/>
  <c r="D132" i="11"/>
  <c r="A132" i="11"/>
  <c r="D131" i="11"/>
  <c r="A131" i="11"/>
  <c r="D130" i="11"/>
  <c r="A130" i="11"/>
  <c r="A7" i="11"/>
  <c r="A155" i="10"/>
  <c r="A154" i="10"/>
  <c r="A153" i="10"/>
  <c r="A152" i="10"/>
  <c r="A151" i="10"/>
  <c r="A139" i="10"/>
  <c r="A138" i="10"/>
  <c r="A137" i="10"/>
  <c r="A136" i="10"/>
  <c r="A135" i="10"/>
  <c r="A134" i="10"/>
  <c r="A121" i="10"/>
  <c r="A120" i="10"/>
  <c r="A119" i="10"/>
  <c r="A118" i="10"/>
  <c r="A117" i="10"/>
  <c r="A116" i="10"/>
  <c r="A115" i="10"/>
  <c r="A114" i="10"/>
  <c r="A113" i="10"/>
  <c r="A112" i="10"/>
  <c r="A7" i="10"/>
  <c r="A206" i="9"/>
  <c r="A94" i="13" s="1"/>
  <c r="A205" i="9"/>
  <c r="A93" i="13" s="1"/>
  <c r="A204" i="9"/>
  <c r="A92" i="13" s="1"/>
  <c r="A203" i="9"/>
  <c r="A91" i="13" s="1"/>
  <c r="A202" i="9"/>
  <c r="A90" i="13" s="1"/>
  <c r="A200" i="9"/>
  <c r="A199" i="9"/>
  <c r="A198" i="9"/>
  <c r="A197" i="9"/>
  <c r="A196" i="9"/>
  <c r="A6" i="9"/>
  <c r="A7" i="8"/>
  <c r="A7" i="7"/>
  <c r="A6" i="6"/>
  <c r="A6" i="5"/>
  <c r="A1" i="4"/>
  <c r="A1" i="3"/>
  <c r="A2" i="2"/>
  <c r="Z35" i="26"/>
  <c r="V42" i="25"/>
  <c r="AD29" i="25"/>
  <c r="AD31" i="25" s="1"/>
  <c r="Z31" i="23"/>
  <c r="W61" i="21"/>
  <c r="AD43" i="21"/>
  <c r="L31" i="21"/>
  <c r="C28" i="21"/>
  <c r="C27" i="21"/>
  <c r="C26" i="21"/>
  <c r="D40" i="16"/>
  <c r="D21" i="16"/>
  <c r="A3" i="16"/>
  <c r="A37" i="15"/>
  <c r="A3" i="15"/>
  <c r="D83" i="13"/>
  <c r="D77" i="13"/>
  <c r="D71" i="13"/>
  <c r="D60" i="13"/>
  <c r="D49" i="13"/>
  <c r="D38" i="13"/>
  <c r="D27" i="13"/>
  <c r="D11" i="13"/>
  <c r="D195" i="13"/>
  <c r="A8" i="13" a="1"/>
  <c r="A8" i="13" s="1"/>
  <c r="M1502" i="12"/>
  <c r="K1502" i="12"/>
  <c r="H1502" i="12"/>
  <c r="M1501" i="12"/>
  <c r="K1501" i="12"/>
  <c r="H1501" i="12"/>
  <c r="M1498" i="12"/>
  <c r="K1498" i="12"/>
  <c r="H1498" i="12"/>
  <c r="M1497" i="12"/>
  <c r="K1497" i="12"/>
  <c r="H1497" i="12"/>
  <c r="M1496" i="12"/>
  <c r="K1496" i="12"/>
  <c r="H1496" i="12"/>
  <c r="M1495" i="12"/>
  <c r="K1495" i="12"/>
  <c r="H1495" i="12"/>
  <c r="M1494" i="12"/>
  <c r="K1494" i="12"/>
  <c r="H1494" i="12"/>
  <c r="M1493" i="12"/>
  <c r="K1493" i="12"/>
  <c r="H1493" i="12"/>
  <c r="M1492" i="12"/>
  <c r="K1492" i="12"/>
  <c r="H1492" i="12"/>
  <c r="M1491" i="12"/>
  <c r="K1491" i="12"/>
  <c r="H1491" i="12"/>
  <c r="M1490" i="12"/>
  <c r="K1490" i="12"/>
  <c r="H1490" i="12"/>
  <c r="M1489" i="12"/>
  <c r="K1489" i="12"/>
  <c r="H1489" i="12"/>
  <c r="M1488" i="12"/>
  <c r="K1488" i="12"/>
  <c r="H1488" i="12"/>
  <c r="M1487" i="12"/>
  <c r="K1487" i="12"/>
  <c r="H1487" i="12"/>
  <c r="M1486" i="12"/>
  <c r="K1486" i="12"/>
  <c r="H1486" i="12"/>
  <c r="M1485" i="12"/>
  <c r="K1485" i="12"/>
  <c r="H1485" i="12"/>
  <c r="M1484" i="12"/>
  <c r="K1484" i="12"/>
  <c r="H1484" i="12"/>
  <c r="M1483" i="12"/>
  <c r="K1483" i="12"/>
  <c r="H1483" i="12"/>
  <c r="M1482" i="12"/>
  <c r="K1482" i="12"/>
  <c r="H1482" i="12"/>
  <c r="M1481" i="12"/>
  <c r="K1481" i="12"/>
  <c r="H1481" i="12"/>
  <c r="M1480" i="12"/>
  <c r="K1480" i="12"/>
  <c r="H1480" i="12"/>
  <c r="M1479" i="12"/>
  <c r="K1479" i="12"/>
  <c r="H1479" i="12"/>
  <c r="M1478" i="12"/>
  <c r="K1478" i="12"/>
  <c r="H1478" i="12"/>
  <c r="M1477" i="12"/>
  <c r="K1477" i="12"/>
  <c r="H1477" i="12"/>
  <c r="M1476" i="12"/>
  <c r="K1476" i="12"/>
  <c r="H1476" i="12"/>
  <c r="M1475" i="12"/>
  <c r="K1475" i="12"/>
  <c r="H1475" i="12"/>
  <c r="M1474" i="12"/>
  <c r="K1474" i="12"/>
  <c r="H1474" i="12"/>
  <c r="M1473" i="12"/>
  <c r="K1473" i="12"/>
  <c r="H1473" i="12"/>
  <c r="M1472" i="12"/>
  <c r="K1472" i="12"/>
  <c r="H1472" i="12"/>
  <c r="M1471" i="12"/>
  <c r="K1471" i="12"/>
  <c r="H1471" i="12"/>
  <c r="M1470" i="12"/>
  <c r="K1470" i="12"/>
  <c r="H1470" i="12"/>
  <c r="M1469" i="12"/>
  <c r="K1469" i="12"/>
  <c r="H1469" i="12"/>
  <c r="M1468" i="12"/>
  <c r="K1468" i="12"/>
  <c r="H1468" i="12"/>
  <c r="M1467" i="12"/>
  <c r="K1467" i="12"/>
  <c r="H1467" i="12"/>
  <c r="M1466" i="12"/>
  <c r="K1466" i="12"/>
  <c r="H1466" i="12"/>
  <c r="M1465" i="12"/>
  <c r="K1465" i="12"/>
  <c r="H1465" i="12"/>
  <c r="M1464" i="12"/>
  <c r="K1464" i="12"/>
  <c r="H1464" i="12"/>
  <c r="M1463" i="12"/>
  <c r="K1463" i="12"/>
  <c r="H1463" i="12"/>
  <c r="M1462" i="12"/>
  <c r="K1462" i="12"/>
  <c r="H1462" i="12"/>
  <c r="M1461" i="12"/>
  <c r="K1461" i="12"/>
  <c r="H1461" i="12"/>
  <c r="M1460" i="12"/>
  <c r="K1460" i="12"/>
  <c r="H1460" i="12"/>
  <c r="M1459" i="12"/>
  <c r="K1459" i="12"/>
  <c r="H1459" i="12"/>
  <c r="M1458" i="12"/>
  <c r="K1458" i="12"/>
  <c r="H1458" i="12"/>
  <c r="M1457" i="12"/>
  <c r="K1457" i="12"/>
  <c r="H1457" i="12"/>
  <c r="M1456" i="12"/>
  <c r="K1456" i="12"/>
  <c r="H1456" i="12"/>
  <c r="M1455" i="12"/>
  <c r="K1455" i="12"/>
  <c r="H1455" i="12"/>
  <c r="M1454" i="12"/>
  <c r="K1454" i="12"/>
  <c r="H1454" i="12"/>
  <c r="M1453" i="12"/>
  <c r="K1453" i="12"/>
  <c r="H1453" i="12"/>
  <c r="M1452" i="12"/>
  <c r="K1452" i="12"/>
  <c r="H1452" i="12"/>
  <c r="M1451" i="12"/>
  <c r="K1451" i="12"/>
  <c r="H1451" i="12"/>
  <c r="M1450" i="12"/>
  <c r="K1450" i="12"/>
  <c r="H1450" i="12"/>
  <c r="M1449" i="12"/>
  <c r="K1449" i="12"/>
  <c r="H1449" i="12"/>
  <c r="M1448" i="12"/>
  <c r="K1448" i="12"/>
  <c r="H1448" i="12"/>
  <c r="M1447" i="12"/>
  <c r="K1447" i="12"/>
  <c r="H1447" i="12"/>
  <c r="M1446" i="12"/>
  <c r="K1446" i="12"/>
  <c r="H1446" i="12"/>
  <c r="M1445" i="12"/>
  <c r="K1445" i="12"/>
  <c r="H1445" i="12"/>
  <c r="M1444" i="12"/>
  <c r="K1444" i="12"/>
  <c r="H1444" i="12"/>
  <c r="M1443" i="12"/>
  <c r="K1443" i="12"/>
  <c r="H1443" i="12"/>
  <c r="M1442" i="12"/>
  <c r="K1442" i="12"/>
  <c r="H1442" i="12"/>
  <c r="M1441" i="12"/>
  <c r="K1441" i="12"/>
  <c r="H1441" i="12"/>
  <c r="M1440" i="12"/>
  <c r="K1440" i="12"/>
  <c r="H1440" i="12"/>
  <c r="M1439" i="12"/>
  <c r="K1439" i="12"/>
  <c r="H1439" i="12"/>
  <c r="M1438" i="12"/>
  <c r="K1438" i="12"/>
  <c r="H1438" i="12"/>
  <c r="M1437" i="12"/>
  <c r="K1437" i="12"/>
  <c r="H1437" i="12"/>
  <c r="M1436" i="12"/>
  <c r="K1436" i="12"/>
  <c r="H1436" i="12"/>
  <c r="M1435" i="12"/>
  <c r="K1435" i="12"/>
  <c r="H1435" i="12"/>
  <c r="M1434" i="12"/>
  <c r="K1434" i="12"/>
  <c r="H1434" i="12"/>
  <c r="M1433" i="12"/>
  <c r="K1433" i="12"/>
  <c r="H1433" i="12"/>
  <c r="M1432" i="12"/>
  <c r="K1432" i="12"/>
  <c r="H1432" i="12"/>
  <c r="M1431" i="12"/>
  <c r="K1431" i="12"/>
  <c r="H1431" i="12"/>
  <c r="M1430" i="12"/>
  <c r="K1430" i="12"/>
  <c r="H1430" i="12"/>
  <c r="M1429" i="12"/>
  <c r="K1429" i="12"/>
  <c r="H1429" i="12"/>
  <c r="M1428" i="12"/>
  <c r="K1428" i="12"/>
  <c r="H1428" i="12"/>
  <c r="M1427" i="12"/>
  <c r="K1427" i="12"/>
  <c r="H1427" i="12"/>
  <c r="M1426" i="12"/>
  <c r="K1426" i="12"/>
  <c r="H1426" i="12"/>
  <c r="M1425" i="12"/>
  <c r="K1425" i="12"/>
  <c r="H1425" i="12"/>
  <c r="M1424" i="12"/>
  <c r="K1424" i="12"/>
  <c r="H1424" i="12"/>
  <c r="M1423" i="12"/>
  <c r="K1423" i="12"/>
  <c r="H1423" i="12"/>
  <c r="M1422" i="12"/>
  <c r="K1422" i="12"/>
  <c r="H1422" i="12"/>
  <c r="M1421" i="12"/>
  <c r="K1421" i="12"/>
  <c r="H1421" i="12"/>
  <c r="M1420" i="12"/>
  <c r="K1420" i="12"/>
  <c r="H1420" i="12"/>
  <c r="M1419" i="12"/>
  <c r="K1419" i="12"/>
  <c r="H1419" i="12"/>
  <c r="M1418" i="12"/>
  <c r="K1418" i="12"/>
  <c r="H1418" i="12"/>
  <c r="M1417" i="12"/>
  <c r="K1417" i="12"/>
  <c r="H1417" i="12"/>
  <c r="M1416" i="12"/>
  <c r="K1416" i="12"/>
  <c r="H1416" i="12"/>
  <c r="M1415" i="12"/>
  <c r="K1415" i="12"/>
  <c r="H1415" i="12"/>
  <c r="M1414" i="12"/>
  <c r="K1414" i="12"/>
  <c r="H1414" i="12"/>
  <c r="M1413" i="12"/>
  <c r="K1413" i="12"/>
  <c r="H1413" i="12"/>
  <c r="M1412" i="12"/>
  <c r="K1412" i="12"/>
  <c r="H1412" i="12"/>
  <c r="M1411" i="12"/>
  <c r="K1411" i="12"/>
  <c r="H1411" i="12"/>
  <c r="M1410" i="12"/>
  <c r="K1410" i="12"/>
  <c r="H1410" i="12"/>
  <c r="M1409" i="12"/>
  <c r="K1409" i="12"/>
  <c r="H1409" i="12"/>
  <c r="M1408" i="12"/>
  <c r="K1408" i="12"/>
  <c r="H1408" i="12"/>
  <c r="M1407" i="12"/>
  <c r="K1407" i="12"/>
  <c r="H1407" i="12"/>
  <c r="M1406" i="12"/>
  <c r="K1406" i="12"/>
  <c r="H1406" i="12"/>
  <c r="M1405" i="12"/>
  <c r="K1405" i="12"/>
  <c r="H1405" i="12"/>
  <c r="M1404" i="12"/>
  <c r="K1404" i="12"/>
  <c r="H1404" i="12"/>
  <c r="M1403" i="12"/>
  <c r="K1403" i="12"/>
  <c r="H1403" i="12"/>
  <c r="M1402" i="12"/>
  <c r="K1402" i="12"/>
  <c r="H1402" i="12"/>
  <c r="M1401" i="12"/>
  <c r="K1401" i="12"/>
  <c r="H1401" i="12"/>
  <c r="M1400" i="12"/>
  <c r="K1400" i="12"/>
  <c r="H1400" i="12"/>
  <c r="M1399" i="12"/>
  <c r="K1399" i="12"/>
  <c r="H1399" i="12"/>
  <c r="M1398" i="12"/>
  <c r="K1398" i="12"/>
  <c r="H1398" i="12"/>
  <c r="M1397" i="12"/>
  <c r="K1397" i="12"/>
  <c r="H1397" i="12"/>
  <c r="M1396" i="12"/>
  <c r="K1396" i="12"/>
  <c r="H1396" i="12"/>
  <c r="M1395" i="12"/>
  <c r="K1395" i="12"/>
  <c r="H1395" i="12"/>
  <c r="M1394" i="12"/>
  <c r="K1394" i="12"/>
  <c r="H1394" i="12"/>
  <c r="M1393" i="12"/>
  <c r="K1393" i="12"/>
  <c r="H1393" i="12"/>
  <c r="M1392" i="12"/>
  <c r="K1392" i="12"/>
  <c r="H1392" i="12"/>
  <c r="M1391" i="12"/>
  <c r="K1391" i="12"/>
  <c r="H1391" i="12"/>
  <c r="M1390" i="12"/>
  <c r="K1390" i="12"/>
  <c r="H1390" i="12"/>
  <c r="M1389" i="12"/>
  <c r="K1389" i="12"/>
  <c r="H1389" i="12"/>
  <c r="M1388" i="12"/>
  <c r="K1388" i="12"/>
  <c r="H1388" i="12"/>
  <c r="M1387" i="12"/>
  <c r="K1387" i="12"/>
  <c r="H1387" i="12"/>
  <c r="M1386" i="12"/>
  <c r="K1386" i="12"/>
  <c r="H1386" i="12"/>
  <c r="M1385" i="12"/>
  <c r="K1385" i="12"/>
  <c r="H1385" i="12"/>
  <c r="M1384" i="12"/>
  <c r="K1384" i="12"/>
  <c r="H1384" i="12"/>
  <c r="M1383" i="12"/>
  <c r="K1383" i="12"/>
  <c r="H1383" i="12"/>
  <c r="M1382" i="12"/>
  <c r="K1382" i="12"/>
  <c r="H1382" i="12"/>
  <c r="M1381" i="12"/>
  <c r="K1381" i="12"/>
  <c r="H1381" i="12"/>
  <c r="M1380" i="12"/>
  <c r="K1380" i="12"/>
  <c r="H1380" i="12"/>
  <c r="M1379" i="12"/>
  <c r="K1379" i="12"/>
  <c r="H1379" i="12"/>
  <c r="M1378" i="12"/>
  <c r="K1378" i="12"/>
  <c r="H1378" i="12"/>
  <c r="M1377" i="12"/>
  <c r="K1377" i="12"/>
  <c r="H1377" i="12"/>
  <c r="M1376" i="12"/>
  <c r="K1376" i="12"/>
  <c r="H1376" i="12"/>
  <c r="M1375" i="12"/>
  <c r="K1375" i="12"/>
  <c r="H1375" i="12"/>
  <c r="M1374" i="12"/>
  <c r="K1374" i="12"/>
  <c r="H1374" i="12"/>
  <c r="M1373" i="12"/>
  <c r="K1373" i="12"/>
  <c r="H1373" i="12"/>
  <c r="M1372" i="12"/>
  <c r="K1372" i="12"/>
  <c r="H1372" i="12"/>
  <c r="M1371" i="12"/>
  <c r="K1371" i="12"/>
  <c r="H1371" i="12"/>
  <c r="M1370" i="12"/>
  <c r="K1370" i="12"/>
  <c r="H1370" i="12"/>
  <c r="M1369" i="12"/>
  <c r="K1369" i="12"/>
  <c r="H1369" i="12"/>
  <c r="M1368" i="12"/>
  <c r="K1368" i="12"/>
  <c r="H1368" i="12"/>
  <c r="M1367" i="12"/>
  <c r="K1367" i="12"/>
  <c r="H1367" i="12"/>
  <c r="M1366" i="12"/>
  <c r="K1366" i="12"/>
  <c r="H1366" i="12"/>
  <c r="M1365" i="12"/>
  <c r="K1365" i="12"/>
  <c r="H1365" i="12"/>
  <c r="M1364" i="12"/>
  <c r="K1364" i="12"/>
  <c r="H1364" i="12"/>
  <c r="M1363" i="12"/>
  <c r="K1363" i="12"/>
  <c r="H1363" i="12"/>
  <c r="M1362" i="12"/>
  <c r="K1362" i="12"/>
  <c r="H1362" i="12"/>
  <c r="M1361" i="12"/>
  <c r="K1361" i="12"/>
  <c r="H1361" i="12"/>
  <c r="M1360" i="12"/>
  <c r="K1360" i="12"/>
  <c r="H1360" i="12"/>
  <c r="M1359" i="12"/>
  <c r="K1359" i="12"/>
  <c r="H1359" i="12"/>
  <c r="M1358" i="12"/>
  <c r="K1358" i="12"/>
  <c r="H1358" i="12"/>
  <c r="M1357" i="12"/>
  <c r="K1357" i="12"/>
  <c r="H1357" i="12"/>
  <c r="M1356" i="12"/>
  <c r="K1356" i="12"/>
  <c r="H1356" i="12"/>
  <c r="M1355" i="12"/>
  <c r="K1355" i="12"/>
  <c r="H1355" i="12"/>
  <c r="M1354" i="12"/>
  <c r="K1354" i="12"/>
  <c r="H1354" i="12"/>
  <c r="M1353" i="12"/>
  <c r="K1353" i="12"/>
  <c r="H1353" i="12"/>
  <c r="M1352" i="12"/>
  <c r="K1352" i="12"/>
  <c r="H1352" i="12"/>
  <c r="M1351" i="12"/>
  <c r="K1351" i="12"/>
  <c r="H1351" i="12"/>
  <c r="M1350" i="12"/>
  <c r="K1350" i="12"/>
  <c r="H1350" i="12"/>
  <c r="M1349" i="12"/>
  <c r="K1349" i="12"/>
  <c r="H1349" i="12"/>
  <c r="M1348" i="12"/>
  <c r="K1348" i="12"/>
  <c r="H1348" i="12"/>
  <c r="M1347" i="12"/>
  <c r="K1347" i="12"/>
  <c r="H1347" i="12"/>
  <c r="M1346" i="12"/>
  <c r="K1346" i="12"/>
  <c r="H1346" i="12"/>
  <c r="M1345" i="12"/>
  <c r="K1345" i="12"/>
  <c r="H1345" i="12"/>
  <c r="M1344" i="12"/>
  <c r="K1344" i="12"/>
  <c r="H1344" i="12"/>
  <c r="M1343" i="12"/>
  <c r="K1343" i="12"/>
  <c r="H1343" i="12"/>
  <c r="M1342" i="12"/>
  <c r="K1342" i="12"/>
  <c r="H1342" i="12"/>
  <c r="M1341" i="12"/>
  <c r="K1341" i="12"/>
  <c r="H1341" i="12"/>
  <c r="M1340" i="12"/>
  <c r="K1340" i="12"/>
  <c r="H1340" i="12"/>
  <c r="M1339" i="12"/>
  <c r="K1339" i="12"/>
  <c r="H1339" i="12"/>
  <c r="M1338" i="12"/>
  <c r="K1338" i="12"/>
  <c r="H1338" i="12"/>
  <c r="M1337" i="12"/>
  <c r="K1337" i="12"/>
  <c r="H1337" i="12"/>
  <c r="M1336" i="12"/>
  <c r="K1336" i="12"/>
  <c r="H1336" i="12"/>
  <c r="M1335" i="12"/>
  <c r="K1335" i="12"/>
  <c r="H1335" i="12"/>
  <c r="M1334" i="12"/>
  <c r="K1334" i="12"/>
  <c r="H1334" i="12"/>
  <c r="M1333" i="12"/>
  <c r="K1333" i="12"/>
  <c r="H1333" i="12"/>
  <c r="M1332" i="12"/>
  <c r="K1332" i="12"/>
  <c r="H1332" i="12"/>
  <c r="M1331" i="12"/>
  <c r="K1331" i="12"/>
  <c r="H1331" i="12"/>
  <c r="M1330" i="12"/>
  <c r="K1330" i="12"/>
  <c r="H1330" i="12"/>
  <c r="M1329" i="12"/>
  <c r="K1329" i="12"/>
  <c r="H1329" i="12"/>
  <c r="M1328" i="12"/>
  <c r="K1328" i="12"/>
  <c r="H1328" i="12"/>
  <c r="M1327" i="12"/>
  <c r="K1327" i="12"/>
  <c r="H1327" i="12"/>
  <c r="M1326" i="12"/>
  <c r="K1326" i="12"/>
  <c r="H1326" i="12"/>
  <c r="M1325" i="12"/>
  <c r="K1325" i="12"/>
  <c r="H1325" i="12"/>
  <c r="M1324" i="12"/>
  <c r="K1324" i="12"/>
  <c r="H1324" i="12"/>
  <c r="M1323" i="12"/>
  <c r="K1323" i="12"/>
  <c r="H1323" i="12"/>
  <c r="M1322" i="12"/>
  <c r="K1322" i="12"/>
  <c r="H1322" i="12"/>
  <c r="M1321" i="12"/>
  <c r="K1321" i="12"/>
  <c r="H1321" i="12"/>
  <c r="M1320" i="12"/>
  <c r="K1320" i="12"/>
  <c r="H1320" i="12"/>
  <c r="M1319" i="12"/>
  <c r="K1319" i="12"/>
  <c r="H1319" i="12"/>
  <c r="M1318" i="12"/>
  <c r="K1318" i="12"/>
  <c r="H1318" i="12"/>
  <c r="M1317" i="12"/>
  <c r="K1317" i="12"/>
  <c r="H1317" i="12"/>
  <c r="M1316" i="12"/>
  <c r="K1316" i="12"/>
  <c r="H1316" i="12"/>
  <c r="M1315" i="12"/>
  <c r="K1315" i="12"/>
  <c r="H1315" i="12"/>
  <c r="M1314" i="12"/>
  <c r="K1314" i="12"/>
  <c r="H1314" i="12"/>
  <c r="M1313" i="12"/>
  <c r="K1313" i="12"/>
  <c r="H1313" i="12"/>
  <c r="M1312" i="12"/>
  <c r="K1312" i="12"/>
  <c r="H1312" i="12"/>
  <c r="M1311" i="12"/>
  <c r="K1311" i="12"/>
  <c r="H1311" i="12"/>
  <c r="M1310" i="12"/>
  <c r="K1310" i="12"/>
  <c r="H1310" i="12"/>
  <c r="M1309" i="12"/>
  <c r="K1309" i="12"/>
  <c r="H1309" i="12"/>
  <c r="M1308" i="12"/>
  <c r="K1308" i="12"/>
  <c r="H1308" i="12"/>
  <c r="M1307" i="12"/>
  <c r="K1307" i="12"/>
  <c r="H1307" i="12"/>
  <c r="M1306" i="12"/>
  <c r="K1306" i="12"/>
  <c r="H1306" i="12"/>
  <c r="M1305" i="12"/>
  <c r="K1305" i="12"/>
  <c r="H1305" i="12"/>
  <c r="M1304" i="12"/>
  <c r="K1304" i="12"/>
  <c r="H1304" i="12"/>
  <c r="M1303" i="12"/>
  <c r="K1303" i="12"/>
  <c r="H1303" i="12"/>
  <c r="M1302" i="12"/>
  <c r="K1302" i="12"/>
  <c r="H1302" i="12"/>
  <c r="M1301" i="12"/>
  <c r="K1301" i="12"/>
  <c r="H1301" i="12"/>
  <c r="M1300" i="12"/>
  <c r="K1300" i="12"/>
  <c r="H1300" i="12"/>
  <c r="M1299" i="12"/>
  <c r="K1299" i="12"/>
  <c r="H1299" i="12"/>
  <c r="M1298" i="12"/>
  <c r="K1298" i="12"/>
  <c r="H1298" i="12"/>
  <c r="M1297" i="12"/>
  <c r="K1297" i="12"/>
  <c r="H1297" i="12"/>
  <c r="M1296" i="12"/>
  <c r="K1296" i="12"/>
  <c r="H1296" i="12"/>
  <c r="M1295" i="12"/>
  <c r="K1295" i="12"/>
  <c r="H1295" i="12"/>
  <c r="M1294" i="12"/>
  <c r="K1294" i="12"/>
  <c r="H1294" i="12"/>
  <c r="M1293" i="12"/>
  <c r="K1293" i="12"/>
  <c r="H1293" i="12"/>
  <c r="M1292" i="12"/>
  <c r="K1292" i="12"/>
  <c r="H1292" i="12"/>
  <c r="M1291" i="12"/>
  <c r="K1291" i="12"/>
  <c r="H1291" i="12"/>
  <c r="M1290" i="12"/>
  <c r="K1290" i="12"/>
  <c r="H1290" i="12"/>
  <c r="M1289" i="12"/>
  <c r="K1289" i="12"/>
  <c r="H1289" i="12"/>
  <c r="M1288" i="12"/>
  <c r="K1288" i="12"/>
  <c r="H1288" i="12"/>
  <c r="M1287" i="12"/>
  <c r="K1287" i="12"/>
  <c r="H1287" i="12"/>
  <c r="M1286" i="12"/>
  <c r="K1286" i="12"/>
  <c r="H1286" i="12"/>
  <c r="M1285" i="12"/>
  <c r="K1285" i="12"/>
  <c r="H1285" i="12"/>
  <c r="M1284" i="12"/>
  <c r="K1284" i="12"/>
  <c r="H1284" i="12"/>
  <c r="M1283" i="12"/>
  <c r="K1283" i="12"/>
  <c r="H1283" i="12"/>
  <c r="M1282" i="12"/>
  <c r="K1282" i="12"/>
  <c r="H1282" i="12"/>
  <c r="M1281" i="12"/>
  <c r="K1281" i="12"/>
  <c r="H1281" i="12"/>
  <c r="M1280" i="12"/>
  <c r="K1280" i="12"/>
  <c r="H1280" i="12"/>
  <c r="M1279" i="12"/>
  <c r="K1279" i="12"/>
  <c r="H1279" i="12"/>
  <c r="M1278" i="12"/>
  <c r="K1278" i="12"/>
  <c r="H1278" i="12"/>
  <c r="M1277" i="12"/>
  <c r="K1277" i="12"/>
  <c r="H1277" i="12"/>
  <c r="M1276" i="12"/>
  <c r="K1276" i="12"/>
  <c r="H1276" i="12"/>
  <c r="M1275" i="12"/>
  <c r="K1275" i="12"/>
  <c r="H1275" i="12"/>
  <c r="M1274" i="12"/>
  <c r="K1274" i="12"/>
  <c r="H1274" i="12"/>
  <c r="M1273" i="12"/>
  <c r="K1273" i="12"/>
  <c r="H1273" i="12"/>
  <c r="M1272" i="12"/>
  <c r="K1272" i="12"/>
  <c r="H1272" i="12"/>
  <c r="M1271" i="12"/>
  <c r="K1271" i="12"/>
  <c r="H1271" i="12"/>
  <c r="M1270" i="12"/>
  <c r="K1270" i="12"/>
  <c r="H1270" i="12"/>
  <c r="M1269" i="12"/>
  <c r="K1269" i="12"/>
  <c r="H1269" i="12"/>
  <c r="M1268" i="12"/>
  <c r="K1268" i="12"/>
  <c r="H1268" i="12"/>
  <c r="M1267" i="12"/>
  <c r="K1267" i="12"/>
  <c r="H1267" i="12"/>
  <c r="M1266" i="12"/>
  <c r="K1266" i="12"/>
  <c r="H1266" i="12"/>
  <c r="M1265" i="12"/>
  <c r="K1265" i="12"/>
  <c r="H1265" i="12"/>
  <c r="M1264" i="12"/>
  <c r="K1264" i="12"/>
  <c r="H1264" i="12"/>
  <c r="M1263" i="12"/>
  <c r="K1263" i="12"/>
  <c r="H1263" i="12"/>
  <c r="M1262" i="12"/>
  <c r="K1262" i="12"/>
  <c r="H1262" i="12"/>
  <c r="M1261" i="12"/>
  <c r="K1261" i="12"/>
  <c r="H1261" i="12"/>
  <c r="M1260" i="12"/>
  <c r="K1260" i="12"/>
  <c r="H1260" i="12"/>
  <c r="M1259" i="12"/>
  <c r="K1259" i="12"/>
  <c r="H1259" i="12"/>
  <c r="M1258" i="12"/>
  <c r="K1258" i="12"/>
  <c r="H1258" i="12"/>
  <c r="M1257" i="12"/>
  <c r="K1257" i="12"/>
  <c r="H1257" i="12"/>
  <c r="M1256" i="12"/>
  <c r="K1256" i="12"/>
  <c r="H1256" i="12"/>
  <c r="M1255" i="12"/>
  <c r="K1255" i="12"/>
  <c r="H1255" i="12"/>
  <c r="M1254" i="12"/>
  <c r="K1254" i="12"/>
  <c r="H1254" i="12"/>
  <c r="M1253" i="12"/>
  <c r="K1253" i="12"/>
  <c r="H1253" i="12"/>
  <c r="M1252" i="12"/>
  <c r="K1252" i="12"/>
  <c r="H1252" i="12"/>
  <c r="M1251" i="12"/>
  <c r="K1251" i="12"/>
  <c r="H1251" i="12"/>
  <c r="M1250" i="12"/>
  <c r="K1250" i="12"/>
  <c r="H1250" i="12"/>
  <c r="M1249" i="12"/>
  <c r="K1249" i="12"/>
  <c r="H1249" i="12"/>
  <c r="M1248" i="12"/>
  <c r="K1248" i="12"/>
  <c r="H1248" i="12"/>
  <c r="M1247" i="12"/>
  <c r="K1247" i="12"/>
  <c r="H1247" i="12"/>
  <c r="M1246" i="12"/>
  <c r="K1246" i="12"/>
  <c r="H1246" i="12"/>
  <c r="M1245" i="12"/>
  <c r="K1245" i="12"/>
  <c r="H1245" i="12"/>
  <c r="M1244" i="12"/>
  <c r="K1244" i="12"/>
  <c r="H1244" i="12"/>
  <c r="M1243" i="12"/>
  <c r="K1243" i="12"/>
  <c r="H1243" i="12"/>
  <c r="M1242" i="12"/>
  <c r="K1242" i="12"/>
  <c r="H1242" i="12"/>
  <c r="M1241" i="12"/>
  <c r="K1241" i="12"/>
  <c r="H1241" i="12"/>
  <c r="M1240" i="12"/>
  <c r="K1240" i="12"/>
  <c r="H1240" i="12"/>
  <c r="M1239" i="12"/>
  <c r="K1239" i="12"/>
  <c r="H1239" i="12"/>
  <c r="M1238" i="12"/>
  <c r="K1238" i="12"/>
  <c r="H1238" i="12"/>
  <c r="M1237" i="12"/>
  <c r="K1237" i="12"/>
  <c r="H1237" i="12"/>
  <c r="M1236" i="12"/>
  <c r="K1236" i="12"/>
  <c r="H1236" i="12"/>
  <c r="M1235" i="12"/>
  <c r="K1235" i="12"/>
  <c r="H1235" i="12"/>
  <c r="M1234" i="12"/>
  <c r="K1234" i="12"/>
  <c r="H1234" i="12"/>
  <c r="M1233" i="12"/>
  <c r="K1233" i="12"/>
  <c r="H1233" i="12"/>
  <c r="M1232" i="12"/>
  <c r="K1232" i="12"/>
  <c r="H1232" i="12"/>
  <c r="M1231" i="12"/>
  <c r="K1231" i="12"/>
  <c r="H1231" i="12"/>
  <c r="M1230" i="12"/>
  <c r="K1230" i="12"/>
  <c r="H1230" i="12"/>
  <c r="M1229" i="12"/>
  <c r="K1229" i="12"/>
  <c r="H1229" i="12"/>
  <c r="M1228" i="12"/>
  <c r="K1228" i="12"/>
  <c r="H1228" i="12"/>
  <c r="M1227" i="12"/>
  <c r="K1227" i="12"/>
  <c r="H1227" i="12"/>
  <c r="M1226" i="12"/>
  <c r="K1226" i="12"/>
  <c r="H1226" i="12"/>
  <c r="M1225" i="12"/>
  <c r="K1225" i="12"/>
  <c r="H1225" i="12"/>
  <c r="M1224" i="12"/>
  <c r="K1224" i="12"/>
  <c r="H1224" i="12"/>
  <c r="M1223" i="12"/>
  <c r="K1223" i="12"/>
  <c r="H1223" i="12"/>
  <c r="M1222" i="12"/>
  <c r="K1222" i="12"/>
  <c r="H1222" i="12"/>
  <c r="M1221" i="12"/>
  <c r="K1221" i="12"/>
  <c r="H1221" i="12"/>
  <c r="M1220" i="12"/>
  <c r="K1220" i="12"/>
  <c r="H1220" i="12"/>
  <c r="M1219" i="12"/>
  <c r="K1219" i="12"/>
  <c r="H1219" i="12"/>
  <c r="M1218" i="12"/>
  <c r="K1218" i="12"/>
  <c r="H1218" i="12"/>
  <c r="M1217" i="12"/>
  <c r="K1217" i="12"/>
  <c r="H1217" i="12"/>
  <c r="M1216" i="12"/>
  <c r="K1216" i="12"/>
  <c r="H1216" i="12"/>
  <c r="M1215" i="12"/>
  <c r="K1215" i="12"/>
  <c r="H1215" i="12"/>
  <c r="M1214" i="12"/>
  <c r="K1214" i="12"/>
  <c r="H1214" i="12"/>
  <c r="M1213" i="12"/>
  <c r="K1213" i="12"/>
  <c r="H1213" i="12"/>
  <c r="M1212" i="12"/>
  <c r="K1212" i="12"/>
  <c r="H1212" i="12"/>
  <c r="M1211" i="12"/>
  <c r="K1211" i="12"/>
  <c r="H1211" i="12"/>
  <c r="M1210" i="12"/>
  <c r="K1210" i="12"/>
  <c r="H1210" i="12"/>
  <c r="M1209" i="12"/>
  <c r="K1209" i="12"/>
  <c r="H1209" i="12"/>
  <c r="M1208" i="12"/>
  <c r="K1208" i="12"/>
  <c r="H1208" i="12"/>
  <c r="M1207" i="12"/>
  <c r="K1207" i="12"/>
  <c r="H1207" i="12"/>
  <c r="M1206" i="12"/>
  <c r="K1206" i="12"/>
  <c r="H1206" i="12"/>
  <c r="M1205" i="12"/>
  <c r="K1205" i="12"/>
  <c r="H1205" i="12"/>
  <c r="M1204" i="12"/>
  <c r="K1204" i="12"/>
  <c r="H1204" i="12"/>
  <c r="M1203" i="12"/>
  <c r="K1203" i="12"/>
  <c r="H1203" i="12"/>
  <c r="M1202" i="12"/>
  <c r="K1202" i="12"/>
  <c r="H1202" i="12"/>
  <c r="M1201" i="12"/>
  <c r="K1201" i="12"/>
  <c r="H1201" i="12"/>
  <c r="M1200" i="12"/>
  <c r="K1200" i="12"/>
  <c r="H1200" i="12"/>
  <c r="M1199" i="12"/>
  <c r="K1199" i="12"/>
  <c r="H1199" i="12"/>
  <c r="M1198" i="12"/>
  <c r="K1198" i="12"/>
  <c r="H1198" i="12"/>
  <c r="M1197" i="12"/>
  <c r="K1197" i="12"/>
  <c r="H1197" i="12"/>
  <c r="M1196" i="12"/>
  <c r="K1196" i="12"/>
  <c r="H1196" i="12"/>
  <c r="M1195" i="12"/>
  <c r="K1195" i="12"/>
  <c r="H1195" i="12"/>
  <c r="M1194" i="12"/>
  <c r="K1194" i="12"/>
  <c r="H1194" i="12"/>
  <c r="M1193" i="12"/>
  <c r="K1193" i="12"/>
  <c r="H1193" i="12"/>
  <c r="M1192" i="12"/>
  <c r="K1192" i="12"/>
  <c r="H1192" i="12"/>
  <c r="M1191" i="12"/>
  <c r="K1191" i="12"/>
  <c r="H1191" i="12"/>
  <c r="M1190" i="12"/>
  <c r="K1190" i="12"/>
  <c r="H1190" i="12"/>
  <c r="M1189" i="12"/>
  <c r="K1189" i="12"/>
  <c r="H1189" i="12"/>
  <c r="M1188" i="12"/>
  <c r="K1188" i="12"/>
  <c r="H1188" i="12"/>
  <c r="M1187" i="12"/>
  <c r="K1187" i="12"/>
  <c r="H1187" i="12"/>
  <c r="M1186" i="12"/>
  <c r="K1186" i="12"/>
  <c r="H1186" i="12"/>
  <c r="M1185" i="12"/>
  <c r="K1185" i="12"/>
  <c r="H1185" i="12"/>
  <c r="M1184" i="12"/>
  <c r="K1184" i="12"/>
  <c r="H1184" i="12"/>
  <c r="M1183" i="12"/>
  <c r="K1183" i="12"/>
  <c r="H1183" i="12"/>
  <c r="M1182" i="12"/>
  <c r="K1182" i="12"/>
  <c r="H1182" i="12"/>
  <c r="M1181" i="12"/>
  <c r="K1181" i="12"/>
  <c r="H1181" i="12"/>
  <c r="M1180" i="12"/>
  <c r="K1180" i="12"/>
  <c r="H1180" i="12"/>
  <c r="M1179" i="12"/>
  <c r="K1179" i="12"/>
  <c r="H1179" i="12"/>
  <c r="M1178" i="12"/>
  <c r="K1178" i="12"/>
  <c r="H1178" i="12"/>
  <c r="M1177" i="12"/>
  <c r="K1177" i="12"/>
  <c r="H1177" i="12"/>
  <c r="M1176" i="12"/>
  <c r="K1176" i="12"/>
  <c r="H1176" i="12"/>
  <c r="M1175" i="12"/>
  <c r="K1175" i="12"/>
  <c r="H1175" i="12"/>
  <c r="M1174" i="12"/>
  <c r="K1174" i="12"/>
  <c r="H1174" i="12"/>
  <c r="M1173" i="12"/>
  <c r="K1173" i="12"/>
  <c r="H1173" i="12"/>
  <c r="M1172" i="12"/>
  <c r="K1172" i="12"/>
  <c r="H1172" i="12"/>
  <c r="M1171" i="12"/>
  <c r="K1171" i="12"/>
  <c r="H1171" i="12"/>
  <c r="M1170" i="12"/>
  <c r="K1170" i="12"/>
  <c r="H1170" i="12"/>
  <c r="M1169" i="12"/>
  <c r="K1169" i="12"/>
  <c r="H1169" i="12"/>
  <c r="M1168" i="12"/>
  <c r="K1168" i="12"/>
  <c r="H1168" i="12"/>
  <c r="M1167" i="12"/>
  <c r="K1167" i="12"/>
  <c r="H1167" i="12"/>
  <c r="M1166" i="12"/>
  <c r="K1166" i="12"/>
  <c r="H1166" i="12"/>
  <c r="M1165" i="12"/>
  <c r="K1165" i="12"/>
  <c r="H1165" i="12"/>
  <c r="M1164" i="12"/>
  <c r="K1164" i="12"/>
  <c r="H1164" i="12"/>
  <c r="M1163" i="12"/>
  <c r="K1163" i="12"/>
  <c r="H1163" i="12"/>
  <c r="M1162" i="12"/>
  <c r="K1162" i="12"/>
  <c r="H1162" i="12"/>
  <c r="M1161" i="12"/>
  <c r="K1161" i="12"/>
  <c r="H1161" i="12"/>
  <c r="M1160" i="12"/>
  <c r="K1160" i="12"/>
  <c r="H1160" i="12"/>
  <c r="M1159" i="12"/>
  <c r="K1159" i="12"/>
  <c r="H1159" i="12"/>
  <c r="M1158" i="12"/>
  <c r="K1158" i="12"/>
  <c r="H1158" i="12"/>
  <c r="M1157" i="12"/>
  <c r="K1157" i="12"/>
  <c r="H1157" i="12"/>
  <c r="M1156" i="12"/>
  <c r="K1156" i="12"/>
  <c r="H1156" i="12"/>
  <c r="M1155" i="12"/>
  <c r="K1155" i="12"/>
  <c r="H1155" i="12"/>
  <c r="M1154" i="12"/>
  <c r="K1154" i="12"/>
  <c r="H1154" i="12"/>
  <c r="M1153" i="12"/>
  <c r="K1153" i="12"/>
  <c r="H1153" i="12"/>
  <c r="M1152" i="12"/>
  <c r="K1152" i="12"/>
  <c r="H1152" i="12"/>
  <c r="M1151" i="12"/>
  <c r="K1151" i="12"/>
  <c r="H1151" i="12"/>
  <c r="M1150" i="12"/>
  <c r="K1150" i="12"/>
  <c r="H1150" i="12"/>
  <c r="M1149" i="12"/>
  <c r="K1149" i="12"/>
  <c r="H1149" i="12"/>
  <c r="M1148" i="12"/>
  <c r="K1148" i="12"/>
  <c r="H1148" i="12"/>
  <c r="M1147" i="12"/>
  <c r="K1147" i="12"/>
  <c r="H1147" i="12"/>
  <c r="M1146" i="12"/>
  <c r="K1146" i="12"/>
  <c r="H1146" i="12"/>
  <c r="M1145" i="12"/>
  <c r="K1145" i="12"/>
  <c r="H1145" i="12"/>
  <c r="M1144" i="12"/>
  <c r="K1144" i="12"/>
  <c r="H1144" i="12"/>
  <c r="M1143" i="12"/>
  <c r="K1143" i="12"/>
  <c r="H1143" i="12"/>
  <c r="M1142" i="12"/>
  <c r="K1142" i="12"/>
  <c r="H1142" i="12"/>
  <c r="M1141" i="12"/>
  <c r="K1141" i="12"/>
  <c r="H1141" i="12"/>
  <c r="M1140" i="12"/>
  <c r="K1140" i="12"/>
  <c r="H1140" i="12"/>
  <c r="M1139" i="12"/>
  <c r="K1139" i="12"/>
  <c r="H1139" i="12"/>
  <c r="M1138" i="12"/>
  <c r="K1138" i="12"/>
  <c r="H1138" i="12"/>
  <c r="M1137" i="12"/>
  <c r="K1137" i="12"/>
  <c r="H1137" i="12"/>
  <c r="M1136" i="12"/>
  <c r="K1136" i="12"/>
  <c r="H1136" i="12"/>
  <c r="M1135" i="12"/>
  <c r="K1135" i="12"/>
  <c r="H1135" i="12"/>
  <c r="M1134" i="12"/>
  <c r="K1134" i="12"/>
  <c r="H1134" i="12"/>
  <c r="M1133" i="12"/>
  <c r="K1133" i="12"/>
  <c r="H1133" i="12"/>
  <c r="M1132" i="12"/>
  <c r="K1132" i="12"/>
  <c r="H1132" i="12"/>
  <c r="M1131" i="12"/>
  <c r="K1131" i="12"/>
  <c r="H1131" i="12"/>
  <c r="M1130" i="12"/>
  <c r="K1130" i="12"/>
  <c r="H1130" i="12"/>
  <c r="M1129" i="12"/>
  <c r="K1129" i="12"/>
  <c r="H1129" i="12"/>
  <c r="M1128" i="12"/>
  <c r="K1128" i="12"/>
  <c r="H1128" i="12"/>
  <c r="M1127" i="12"/>
  <c r="K1127" i="12"/>
  <c r="H1127" i="12"/>
  <c r="M1126" i="12"/>
  <c r="K1126" i="12"/>
  <c r="H1126" i="12"/>
  <c r="M1125" i="12"/>
  <c r="K1125" i="12"/>
  <c r="H1125" i="12"/>
  <c r="M1124" i="12"/>
  <c r="K1124" i="12"/>
  <c r="H1124" i="12"/>
  <c r="M1123" i="12"/>
  <c r="K1123" i="12"/>
  <c r="H1123" i="12"/>
  <c r="M1122" i="12"/>
  <c r="K1122" i="12"/>
  <c r="H1122" i="12"/>
  <c r="M1121" i="12"/>
  <c r="K1121" i="12"/>
  <c r="H1121" i="12"/>
  <c r="M1120" i="12"/>
  <c r="K1120" i="12"/>
  <c r="H1120" i="12"/>
  <c r="M1119" i="12"/>
  <c r="K1119" i="12"/>
  <c r="H1119" i="12"/>
  <c r="M1118" i="12"/>
  <c r="K1118" i="12"/>
  <c r="H1118" i="12"/>
  <c r="M1117" i="12"/>
  <c r="K1117" i="12"/>
  <c r="H1117" i="12"/>
  <c r="M1116" i="12"/>
  <c r="K1116" i="12"/>
  <c r="H1116" i="12"/>
  <c r="M1115" i="12"/>
  <c r="K1115" i="12"/>
  <c r="H1115" i="12"/>
  <c r="M1114" i="12"/>
  <c r="K1114" i="12"/>
  <c r="H1114" i="12"/>
  <c r="M1113" i="12"/>
  <c r="K1113" i="12"/>
  <c r="H1113" i="12"/>
  <c r="M1112" i="12"/>
  <c r="K1112" i="12"/>
  <c r="H1112" i="12"/>
  <c r="M1111" i="12"/>
  <c r="K1111" i="12"/>
  <c r="H1111" i="12"/>
  <c r="M1110" i="12"/>
  <c r="K1110" i="12"/>
  <c r="H1110" i="12"/>
  <c r="M1109" i="12"/>
  <c r="K1109" i="12"/>
  <c r="H1109" i="12"/>
  <c r="M1108" i="12"/>
  <c r="K1108" i="12"/>
  <c r="H1108" i="12"/>
  <c r="M1107" i="12"/>
  <c r="K1107" i="12"/>
  <c r="H1107" i="12"/>
  <c r="M1106" i="12"/>
  <c r="K1106" i="12"/>
  <c r="H1106" i="12"/>
  <c r="M1105" i="12"/>
  <c r="K1105" i="12"/>
  <c r="H1105" i="12"/>
  <c r="M1104" i="12"/>
  <c r="K1104" i="12"/>
  <c r="H1104" i="12"/>
  <c r="M1103" i="12"/>
  <c r="K1103" i="12"/>
  <c r="H1103" i="12"/>
  <c r="M1102" i="12"/>
  <c r="K1102" i="12"/>
  <c r="H1102" i="12"/>
  <c r="M1101" i="12"/>
  <c r="K1101" i="12"/>
  <c r="H1101" i="12"/>
  <c r="M1100" i="12"/>
  <c r="K1100" i="12"/>
  <c r="H1100" i="12"/>
  <c r="M1099" i="12"/>
  <c r="K1099" i="12"/>
  <c r="H1099" i="12"/>
  <c r="M1098" i="12"/>
  <c r="K1098" i="12"/>
  <c r="H1098" i="12"/>
  <c r="M1097" i="12"/>
  <c r="K1097" i="12"/>
  <c r="H1097" i="12"/>
  <c r="M1096" i="12"/>
  <c r="K1096" i="12"/>
  <c r="H1096" i="12"/>
  <c r="M1095" i="12"/>
  <c r="K1095" i="12"/>
  <c r="H1095" i="12"/>
  <c r="M1094" i="12"/>
  <c r="K1094" i="12"/>
  <c r="H1094" i="12"/>
  <c r="M1093" i="12"/>
  <c r="K1093" i="12"/>
  <c r="H1093" i="12"/>
  <c r="M1092" i="12"/>
  <c r="K1092" i="12"/>
  <c r="H1092" i="12"/>
  <c r="M1091" i="12"/>
  <c r="K1091" i="12"/>
  <c r="H1091" i="12"/>
  <c r="M1090" i="12"/>
  <c r="K1090" i="12"/>
  <c r="H1090" i="12"/>
  <c r="M1089" i="12"/>
  <c r="K1089" i="12"/>
  <c r="H1089" i="12"/>
  <c r="M1088" i="12"/>
  <c r="K1088" i="12"/>
  <c r="H1088" i="12"/>
  <c r="M1087" i="12"/>
  <c r="K1087" i="12"/>
  <c r="H1087" i="12"/>
  <c r="M1086" i="12"/>
  <c r="K1086" i="12"/>
  <c r="H1086" i="12"/>
  <c r="M1085" i="12"/>
  <c r="K1085" i="12"/>
  <c r="H1085" i="12"/>
  <c r="M1084" i="12"/>
  <c r="K1084" i="12"/>
  <c r="H1084" i="12"/>
  <c r="M1083" i="12"/>
  <c r="K1083" i="12"/>
  <c r="H1083" i="12"/>
  <c r="M1082" i="12"/>
  <c r="K1082" i="12"/>
  <c r="H1082" i="12"/>
  <c r="M1081" i="12"/>
  <c r="K1081" i="12"/>
  <c r="H1081" i="12"/>
  <c r="M1080" i="12"/>
  <c r="K1080" i="12"/>
  <c r="H1080" i="12"/>
  <c r="M1079" i="12"/>
  <c r="K1079" i="12"/>
  <c r="H1079" i="12"/>
  <c r="M1078" i="12"/>
  <c r="K1078" i="12"/>
  <c r="H1078" i="12"/>
  <c r="M1077" i="12"/>
  <c r="K1077" i="12"/>
  <c r="H1077" i="12"/>
  <c r="M1076" i="12"/>
  <c r="K1076" i="12"/>
  <c r="H1076" i="12"/>
  <c r="M1075" i="12"/>
  <c r="K1075" i="12"/>
  <c r="H1075" i="12"/>
  <c r="M1074" i="12"/>
  <c r="K1074" i="12"/>
  <c r="H1074" i="12"/>
  <c r="M1073" i="12"/>
  <c r="K1073" i="12"/>
  <c r="H1073" i="12"/>
  <c r="M1072" i="12"/>
  <c r="K1072" i="12"/>
  <c r="H1072" i="12"/>
  <c r="M1071" i="12"/>
  <c r="K1071" i="12"/>
  <c r="H1071" i="12"/>
  <c r="M1070" i="12"/>
  <c r="K1070" i="12"/>
  <c r="H1070" i="12"/>
  <c r="M1069" i="12"/>
  <c r="K1069" i="12"/>
  <c r="H1069" i="12"/>
  <c r="M1068" i="12"/>
  <c r="K1068" i="12"/>
  <c r="H1068" i="12"/>
  <c r="M1067" i="12"/>
  <c r="K1067" i="12"/>
  <c r="H1067" i="12"/>
  <c r="M1066" i="12"/>
  <c r="K1066" i="12"/>
  <c r="H1066" i="12"/>
  <c r="M1065" i="12"/>
  <c r="K1065" i="12"/>
  <c r="H1065" i="12"/>
  <c r="M1064" i="12"/>
  <c r="K1064" i="12"/>
  <c r="H1064" i="12"/>
  <c r="M1063" i="12"/>
  <c r="K1063" i="12"/>
  <c r="H1063" i="12"/>
  <c r="M1062" i="12"/>
  <c r="K1062" i="12"/>
  <c r="H1062" i="12"/>
  <c r="M1061" i="12"/>
  <c r="K1061" i="12"/>
  <c r="H1061" i="12"/>
  <c r="M1060" i="12"/>
  <c r="K1060" i="12"/>
  <c r="H1060" i="12"/>
  <c r="M1059" i="12"/>
  <c r="K1059" i="12"/>
  <c r="H1059" i="12"/>
  <c r="M1058" i="12"/>
  <c r="K1058" i="12"/>
  <c r="H1058" i="12"/>
  <c r="M1057" i="12"/>
  <c r="K1057" i="12"/>
  <c r="H1057" i="12"/>
  <c r="M1056" i="12"/>
  <c r="K1056" i="12"/>
  <c r="H1056" i="12"/>
  <c r="M1055" i="12"/>
  <c r="K1055" i="12"/>
  <c r="H1055" i="12"/>
  <c r="M1054" i="12"/>
  <c r="K1054" i="12"/>
  <c r="H1054" i="12"/>
  <c r="M1053" i="12"/>
  <c r="K1053" i="12"/>
  <c r="H1053" i="12"/>
  <c r="M1052" i="12"/>
  <c r="K1052" i="12"/>
  <c r="H1052" i="12"/>
  <c r="M1051" i="12"/>
  <c r="K1051" i="12"/>
  <c r="H1051" i="12"/>
  <c r="M1050" i="12"/>
  <c r="K1050" i="12"/>
  <c r="H1050" i="12"/>
  <c r="M1049" i="12"/>
  <c r="K1049" i="12"/>
  <c r="H1049" i="12"/>
  <c r="M1048" i="12"/>
  <c r="K1048" i="12"/>
  <c r="H1048" i="12"/>
  <c r="M1047" i="12"/>
  <c r="K1047" i="12"/>
  <c r="H1047" i="12"/>
  <c r="M1046" i="12"/>
  <c r="K1046" i="12"/>
  <c r="H1046" i="12"/>
  <c r="M1045" i="12"/>
  <c r="K1045" i="12"/>
  <c r="H1045" i="12"/>
  <c r="M1044" i="12"/>
  <c r="K1044" i="12"/>
  <c r="H1044" i="12"/>
  <c r="M1043" i="12"/>
  <c r="K1043" i="12"/>
  <c r="H1043" i="12"/>
  <c r="M1042" i="12"/>
  <c r="K1042" i="12"/>
  <c r="H1042" i="12"/>
  <c r="M1041" i="12"/>
  <c r="K1041" i="12"/>
  <c r="H1041" i="12"/>
  <c r="M1040" i="12"/>
  <c r="K1040" i="12"/>
  <c r="H1040" i="12"/>
  <c r="M1039" i="12"/>
  <c r="K1039" i="12"/>
  <c r="H1039" i="12"/>
  <c r="M1038" i="12"/>
  <c r="K1038" i="12"/>
  <c r="H1038" i="12"/>
  <c r="M1037" i="12"/>
  <c r="K1037" i="12"/>
  <c r="H1037" i="12"/>
  <c r="M1036" i="12"/>
  <c r="K1036" i="12"/>
  <c r="H1036" i="12"/>
  <c r="M1035" i="12"/>
  <c r="K1035" i="12"/>
  <c r="H1035" i="12"/>
  <c r="M1034" i="12"/>
  <c r="K1034" i="12"/>
  <c r="H1034" i="12"/>
  <c r="M1033" i="12"/>
  <c r="K1033" i="12"/>
  <c r="H1033" i="12"/>
  <c r="M1032" i="12"/>
  <c r="K1032" i="12"/>
  <c r="H1032" i="12"/>
  <c r="M1031" i="12"/>
  <c r="K1031" i="12"/>
  <c r="H1031" i="12"/>
  <c r="M1030" i="12"/>
  <c r="K1030" i="12"/>
  <c r="H1030" i="12"/>
  <c r="M1029" i="12"/>
  <c r="K1029" i="12"/>
  <c r="H1029" i="12"/>
  <c r="M1028" i="12"/>
  <c r="K1028" i="12"/>
  <c r="H1028" i="12"/>
  <c r="M1027" i="12"/>
  <c r="K1027" i="12"/>
  <c r="H1027" i="12"/>
  <c r="M1026" i="12"/>
  <c r="K1026" i="12"/>
  <c r="H1026" i="12"/>
  <c r="M1025" i="12"/>
  <c r="K1025" i="12"/>
  <c r="H1025" i="12"/>
  <c r="M1024" i="12"/>
  <c r="K1024" i="12"/>
  <c r="H1024" i="12"/>
  <c r="M1023" i="12"/>
  <c r="K1023" i="12"/>
  <c r="H1023" i="12"/>
  <c r="M1022" i="12"/>
  <c r="K1022" i="12"/>
  <c r="H1022" i="12"/>
  <c r="M1021" i="12"/>
  <c r="K1021" i="12"/>
  <c r="H1021" i="12"/>
  <c r="M1020" i="12"/>
  <c r="K1020" i="12"/>
  <c r="H1020" i="12"/>
  <c r="M1019" i="12"/>
  <c r="K1019" i="12"/>
  <c r="H1019" i="12"/>
  <c r="M1018" i="12"/>
  <c r="K1018" i="12"/>
  <c r="H1018" i="12"/>
  <c r="M1017" i="12"/>
  <c r="K1017" i="12"/>
  <c r="H1017" i="12"/>
  <c r="M1016" i="12"/>
  <c r="K1016" i="12"/>
  <c r="H1016" i="12"/>
  <c r="M1015" i="12"/>
  <c r="K1015" i="12"/>
  <c r="H1015" i="12"/>
  <c r="M1014" i="12"/>
  <c r="K1014" i="12"/>
  <c r="H1014" i="12"/>
  <c r="M1013" i="12"/>
  <c r="K1013" i="12"/>
  <c r="H1013" i="12"/>
  <c r="M1012" i="12"/>
  <c r="K1012" i="12"/>
  <c r="H1012" i="12"/>
  <c r="M1011" i="12"/>
  <c r="K1011" i="12"/>
  <c r="H1011" i="12"/>
  <c r="M1010" i="12"/>
  <c r="K1010" i="12"/>
  <c r="H1010" i="12"/>
  <c r="M1009" i="12"/>
  <c r="K1009" i="12"/>
  <c r="H1009" i="12"/>
  <c r="M1008" i="12"/>
  <c r="K1008" i="12"/>
  <c r="H1008" i="12"/>
  <c r="M1007" i="12"/>
  <c r="K1007" i="12"/>
  <c r="H1007" i="12"/>
  <c r="M1006" i="12"/>
  <c r="K1006" i="12"/>
  <c r="H1006" i="12"/>
  <c r="M1005" i="12"/>
  <c r="K1005" i="12"/>
  <c r="H1005" i="12"/>
  <c r="M1004" i="12"/>
  <c r="K1004" i="12"/>
  <c r="H1004" i="12"/>
  <c r="M1003" i="12"/>
  <c r="K1003" i="12"/>
  <c r="H1003" i="12"/>
  <c r="M1002" i="12"/>
  <c r="K1002" i="12"/>
  <c r="H1002" i="12"/>
  <c r="M1001" i="12"/>
  <c r="K1001" i="12"/>
  <c r="H1001" i="12"/>
  <c r="M1000" i="12"/>
  <c r="K1000" i="12"/>
  <c r="H1000" i="12"/>
  <c r="M999" i="12"/>
  <c r="K999" i="12"/>
  <c r="H999" i="12"/>
  <c r="M998" i="12"/>
  <c r="K998" i="12"/>
  <c r="H998" i="12"/>
  <c r="M997" i="12"/>
  <c r="K997" i="12"/>
  <c r="H997" i="12"/>
  <c r="M996" i="12"/>
  <c r="K996" i="12"/>
  <c r="H996" i="12"/>
  <c r="M995" i="12"/>
  <c r="K995" i="12"/>
  <c r="H995" i="12"/>
  <c r="M994" i="12"/>
  <c r="K994" i="12"/>
  <c r="H994" i="12"/>
  <c r="M993" i="12"/>
  <c r="K993" i="12"/>
  <c r="H993" i="12"/>
  <c r="M992" i="12"/>
  <c r="K992" i="12"/>
  <c r="H992" i="12"/>
  <c r="M991" i="12"/>
  <c r="K991" i="12"/>
  <c r="H991" i="12"/>
  <c r="M990" i="12"/>
  <c r="K990" i="12"/>
  <c r="H990" i="12"/>
  <c r="M989" i="12"/>
  <c r="K989" i="12"/>
  <c r="H989" i="12"/>
  <c r="M988" i="12"/>
  <c r="K988" i="12"/>
  <c r="H988" i="12"/>
  <c r="M987" i="12"/>
  <c r="K987" i="12"/>
  <c r="H987" i="12"/>
  <c r="M986" i="12"/>
  <c r="K986" i="12"/>
  <c r="H986" i="12"/>
  <c r="M985" i="12"/>
  <c r="K985" i="12"/>
  <c r="H985" i="12"/>
  <c r="M984" i="12"/>
  <c r="K984" i="12"/>
  <c r="H984" i="12"/>
  <c r="M983" i="12"/>
  <c r="K983" i="12"/>
  <c r="H983" i="12"/>
  <c r="M982" i="12"/>
  <c r="K982" i="12"/>
  <c r="H982" i="12"/>
  <c r="M981" i="12"/>
  <c r="K981" i="12"/>
  <c r="H981" i="12"/>
  <c r="M980" i="12"/>
  <c r="K980" i="12"/>
  <c r="H980" i="12"/>
  <c r="M979" i="12"/>
  <c r="K979" i="12"/>
  <c r="H979" i="12"/>
  <c r="M978" i="12"/>
  <c r="K978" i="12"/>
  <c r="H978" i="12"/>
  <c r="M977" i="12"/>
  <c r="K977" i="12"/>
  <c r="H977" i="12"/>
  <c r="M976" i="12"/>
  <c r="K976" i="12"/>
  <c r="H976" i="12"/>
  <c r="M975" i="12"/>
  <c r="K975" i="12"/>
  <c r="H975" i="12"/>
  <c r="M974" i="12"/>
  <c r="K974" i="12"/>
  <c r="H974" i="12"/>
  <c r="M973" i="12"/>
  <c r="K973" i="12"/>
  <c r="H973" i="12"/>
  <c r="M972" i="12"/>
  <c r="K972" i="12"/>
  <c r="H972" i="12"/>
  <c r="M971" i="12"/>
  <c r="K971" i="12"/>
  <c r="H971" i="12"/>
  <c r="M970" i="12"/>
  <c r="K970" i="12"/>
  <c r="H970" i="12"/>
  <c r="M969" i="12"/>
  <c r="K969" i="12"/>
  <c r="H969" i="12"/>
  <c r="M968" i="12"/>
  <c r="K968" i="12"/>
  <c r="H968" i="12"/>
  <c r="M967" i="12"/>
  <c r="K967" i="12"/>
  <c r="H967" i="12"/>
  <c r="M966" i="12"/>
  <c r="K966" i="12"/>
  <c r="H966" i="12"/>
  <c r="M965" i="12"/>
  <c r="K965" i="12"/>
  <c r="H965" i="12"/>
  <c r="M964" i="12"/>
  <c r="K964" i="12"/>
  <c r="H964" i="12"/>
  <c r="M963" i="12"/>
  <c r="K963" i="12"/>
  <c r="H963" i="12"/>
  <c r="M962" i="12"/>
  <c r="K962" i="12"/>
  <c r="H962" i="12"/>
  <c r="M961" i="12"/>
  <c r="K961" i="12"/>
  <c r="H961" i="12"/>
  <c r="M960" i="12"/>
  <c r="K960" i="12"/>
  <c r="H960" i="12"/>
  <c r="M959" i="12"/>
  <c r="K959" i="12"/>
  <c r="H959" i="12"/>
  <c r="M958" i="12"/>
  <c r="K958" i="12"/>
  <c r="H958" i="12"/>
  <c r="M957" i="12"/>
  <c r="K957" i="12"/>
  <c r="H957" i="12"/>
  <c r="M956" i="12"/>
  <c r="K956" i="12"/>
  <c r="H956" i="12"/>
  <c r="M955" i="12"/>
  <c r="K955" i="12"/>
  <c r="H955" i="12"/>
  <c r="M954" i="12"/>
  <c r="K954" i="12"/>
  <c r="H954" i="12"/>
  <c r="M953" i="12"/>
  <c r="K953" i="12"/>
  <c r="H953" i="12"/>
  <c r="M952" i="12"/>
  <c r="K952" i="12"/>
  <c r="H952" i="12"/>
  <c r="M951" i="12"/>
  <c r="K951" i="12"/>
  <c r="H951" i="12"/>
  <c r="M950" i="12"/>
  <c r="K950" i="12"/>
  <c r="H950" i="12"/>
  <c r="M949" i="12"/>
  <c r="K949" i="12"/>
  <c r="H949" i="12"/>
  <c r="M948" i="12"/>
  <c r="K948" i="12"/>
  <c r="H948" i="12"/>
  <c r="M947" i="12"/>
  <c r="K947" i="12"/>
  <c r="H947" i="12"/>
  <c r="M946" i="12"/>
  <c r="K946" i="12"/>
  <c r="H946" i="12"/>
  <c r="M945" i="12"/>
  <c r="K945" i="12"/>
  <c r="H945" i="12"/>
  <c r="M944" i="12"/>
  <c r="K944" i="12"/>
  <c r="H944" i="12"/>
  <c r="M943" i="12"/>
  <c r="K943" i="12"/>
  <c r="H943" i="12"/>
  <c r="M942" i="12"/>
  <c r="K942" i="12"/>
  <c r="H942" i="12"/>
  <c r="M941" i="12"/>
  <c r="K941" i="12"/>
  <c r="H941" i="12"/>
  <c r="M940" i="12"/>
  <c r="K940" i="12"/>
  <c r="H940" i="12"/>
  <c r="M939" i="12"/>
  <c r="K939" i="12"/>
  <c r="H939" i="12"/>
  <c r="M938" i="12"/>
  <c r="K938" i="12"/>
  <c r="H938" i="12"/>
  <c r="M937" i="12"/>
  <c r="K937" i="12"/>
  <c r="H937" i="12"/>
  <c r="M936" i="12"/>
  <c r="K936" i="12"/>
  <c r="H936" i="12"/>
  <c r="M935" i="12"/>
  <c r="K935" i="12"/>
  <c r="H935" i="12"/>
  <c r="M934" i="12"/>
  <c r="K934" i="12"/>
  <c r="H934" i="12"/>
  <c r="M933" i="12"/>
  <c r="K933" i="12"/>
  <c r="H933" i="12"/>
  <c r="M932" i="12"/>
  <c r="K932" i="12"/>
  <c r="H932" i="12"/>
  <c r="M931" i="12"/>
  <c r="K931" i="12"/>
  <c r="H931" i="12"/>
  <c r="M930" i="12"/>
  <c r="K930" i="12"/>
  <c r="H930" i="12"/>
  <c r="M929" i="12"/>
  <c r="K929" i="12"/>
  <c r="H929" i="12"/>
  <c r="M928" i="12"/>
  <c r="K928" i="12"/>
  <c r="H928" i="12"/>
  <c r="M927" i="12"/>
  <c r="K927" i="12"/>
  <c r="H927" i="12"/>
  <c r="M926" i="12"/>
  <c r="K926" i="12"/>
  <c r="H926" i="12"/>
  <c r="M925" i="12"/>
  <c r="K925" i="12"/>
  <c r="H925" i="12"/>
  <c r="M924" i="12"/>
  <c r="K924" i="12"/>
  <c r="H924" i="12"/>
  <c r="M923" i="12"/>
  <c r="K923" i="12"/>
  <c r="H923" i="12"/>
  <c r="M922" i="12"/>
  <c r="K922" i="12"/>
  <c r="H922" i="12"/>
  <c r="M921" i="12"/>
  <c r="K921" i="12"/>
  <c r="H921" i="12"/>
  <c r="M920" i="12"/>
  <c r="K920" i="12"/>
  <c r="H920" i="12"/>
  <c r="M919" i="12"/>
  <c r="K919" i="12"/>
  <c r="H919" i="12"/>
  <c r="M918" i="12"/>
  <c r="K918" i="12"/>
  <c r="H918" i="12"/>
  <c r="M917" i="12"/>
  <c r="K917" i="12"/>
  <c r="H917" i="12"/>
  <c r="M916" i="12"/>
  <c r="K916" i="12"/>
  <c r="H916" i="12"/>
  <c r="M915" i="12"/>
  <c r="K915" i="12"/>
  <c r="H915" i="12"/>
  <c r="M914" i="12"/>
  <c r="K914" i="12"/>
  <c r="H914" i="12"/>
  <c r="M913" i="12"/>
  <c r="K913" i="12"/>
  <c r="H913" i="12"/>
  <c r="M912" i="12"/>
  <c r="K912" i="12"/>
  <c r="H912" i="12"/>
  <c r="M911" i="12"/>
  <c r="K911" i="12"/>
  <c r="H911" i="12"/>
  <c r="M910" i="12"/>
  <c r="K910" i="12"/>
  <c r="H910" i="12"/>
  <c r="M909" i="12"/>
  <c r="K909" i="12"/>
  <c r="H909" i="12"/>
  <c r="M908" i="12"/>
  <c r="K908" i="12"/>
  <c r="H908" i="12"/>
  <c r="M907" i="12"/>
  <c r="K907" i="12"/>
  <c r="H907" i="12"/>
  <c r="M906" i="12"/>
  <c r="K906" i="12"/>
  <c r="H906" i="12"/>
  <c r="M905" i="12"/>
  <c r="K905" i="12"/>
  <c r="H905" i="12"/>
  <c r="M904" i="12"/>
  <c r="K904" i="12"/>
  <c r="H904" i="12"/>
  <c r="M903" i="12"/>
  <c r="K903" i="12"/>
  <c r="H903" i="12"/>
  <c r="M902" i="12"/>
  <c r="K902" i="12"/>
  <c r="H902" i="12"/>
  <c r="M901" i="12"/>
  <c r="K901" i="12"/>
  <c r="H901" i="12"/>
  <c r="M900" i="12"/>
  <c r="K900" i="12"/>
  <c r="H900" i="12"/>
  <c r="M899" i="12"/>
  <c r="K899" i="12"/>
  <c r="H899" i="12"/>
  <c r="M898" i="12"/>
  <c r="K898" i="12"/>
  <c r="H898" i="12"/>
  <c r="M897" i="12"/>
  <c r="K897" i="12"/>
  <c r="H897" i="12"/>
  <c r="M896" i="12"/>
  <c r="K896" i="12"/>
  <c r="H896" i="12"/>
  <c r="M895" i="12"/>
  <c r="K895" i="12"/>
  <c r="H895" i="12"/>
  <c r="M894" i="12"/>
  <c r="K894" i="12"/>
  <c r="H894" i="12"/>
  <c r="M893" i="12"/>
  <c r="K893" i="12"/>
  <c r="H893" i="12"/>
  <c r="M892" i="12"/>
  <c r="K892" i="12"/>
  <c r="H892" i="12"/>
  <c r="M891" i="12"/>
  <c r="K891" i="12"/>
  <c r="H891" i="12"/>
  <c r="M890" i="12"/>
  <c r="K890" i="12"/>
  <c r="H890" i="12"/>
  <c r="M889" i="12"/>
  <c r="K889" i="12"/>
  <c r="H889" i="12"/>
  <c r="M888" i="12"/>
  <c r="K888" i="12"/>
  <c r="H888" i="12"/>
  <c r="M887" i="12"/>
  <c r="K887" i="12"/>
  <c r="H887" i="12"/>
  <c r="M886" i="12"/>
  <c r="K886" i="12"/>
  <c r="H886" i="12"/>
  <c r="M885" i="12"/>
  <c r="K885" i="12"/>
  <c r="H885" i="12"/>
  <c r="M884" i="12"/>
  <c r="K884" i="12"/>
  <c r="H884" i="12"/>
  <c r="M883" i="12"/>
  <c r="K883" i="12"/>
  <c r="H883" i="12"/>
  <c r="M882" i="12"/>
  <c r="K882" i="12"/>
  <c r="H882" i="12"/>
  <c r="M881" i="12"/>
  <c r="K881" i="12"/>
  <c r="H881" i="12"/>
  <c r="M880" i="12"/>
  <c r="K880" i="12"/>
  <c r="H880" i="12"/>
  <c r="M879" i="12"/>
  <c r="K879" i="12"/>
  <c r="H879" i="12"/>
  <c r="M878" i="12"/>
  <c r="K878" i="12"/>
  <c r="H878" i="12"/>
  <c r="M877" i="12"/>
  <c r="K877" i="12"/>
  <c r="H877" i="12"/>
  <c r="M876" i="12"/>
  <c r="K876" i="12"/>
  <c r="H876" i="12"/>
  <c r="M875" i="12"/>
  <c r="K875" i="12"/>
  <c r="H875" i="12"/>
  <c r="M874" i="12"/>
  <c r="K874" i="12"/>
  <c r="H874" i="12"/>
  <c r="M873" i="12"/>
  <c r="K873" i="12"/>
  <c r="H873" i="12"/>
  <c r="M872" i="12"/>
  <c r="K872" i="12"/>
  <c r="H872" i="12"/>
  <c r="M871" i="12"/>
  <c r="K871" i="12"/>
  <c r="H871" i="12"/>
  <c r="M870" i="12"/>
  <c r="K870" i="12"/>
  <c r="H870" i="12"/>
  <c r="M869" i="12"/>
  <c r="K869" i="12"/>
  <c r="H869" i="12"/>
  <c r="M868" i="12"/>
  <c r="K868" i="12"/>
  <c r="H868" i="12"/>
  <c r="M867" i="12"/>
  <c r="K867" i="12"/>
  <c r="H867" i="12"/>
  <c r="M866" i="12"/>
  <c r="K866" i="12"/>
  <c r="H866" i="12"/>
  <c r="M865" i="12"/>
  <c r="K865" i="12"/>
  <c r="H865" i="12"/>
  <c r="M864" i="12"/>
  <c r="K864" i="12"/>
  <c r="H864" i="12"/>
  <c r="M863" i="12"/>
  <c r="K863" i="12"/>
  <c r="H863" i="12"/>
  <c r="M862" i="12"/>
  <c r="K862" i="12"/>
  <c r="H862" i="12"/>
  <c r="M861" i="12"/>
  <c r="K861" i="12"/>
  <c r="H861" i="12"/>
  <c r="M860" i="12"/>
  <c r="K860" i="12"/>
  <c r="H860" i="12"/>
  <c r="M859" i="12"/>
  <c r="K859" i="12"/>
  <c r="H859" i="12"/>
  <c r="M858" i="12"/>
  <c r="K858" i="12"/>
  <c r="H858" i="12"/>
  <c r="M857" i="12"/>
  <c r="K857" i="12"/>
  <c r="H857" i="12"/>
  <c r="M856" i="12"/>
  <c r="K856" i="12"/>
  <c r="H856" i="12"/>
  <c r="M855" i="12"/>
  <c r="K855" i="12"/>
  <c r="H855" i="12"/>
  <c r="M854" i="12"/>
  <c r="K854" i="12"/>
  <c r="H854" i="12"/>
  <c r="M853" i="12"/>
  <c r="K853" i="12"/>
  <c r="H853" i="12"/>
  <c r="M852" i="12"/>
  <c r="K852" i="12"/>
  <c r="H852" i="12"/>
  <c r="M851" i="12"/>
  <c r="K851" i="12"/>
  <c r="H851" i="12"/>
  <c r="M850" i="12"/>
  <c r="K850" i="12"/>
  <c r="H850" i="12"/>
  <c r="M849" i="12"/>
  <c r="K849" i="12"/>
  <c r="H849" i="12"/>
  <c r="M848" i="12"/>
  <c r="K848" i="12"/>
  <c r="H848" i="12"/>
  <c r="M847" i="12"/>
  <c r="K847" i="12"/>
  <c r="H847" i="12"/>
  <c r="M846" i="12"/>
  <c r="K846" i="12"/>
  <c r="H846" i="12"/>
  <c r="M845" i="12"/>
  <c r="K845" i="12"/>
  <c r="H845" i="12"/>
  <c r="M844" i="12"/>
  <c r="K844" i="12"/>
  <c r="H844" i="12"/>
  <c r="M843" i="12"/>
  <c r="K843" i="12"/>
  <c r="H843" i="12"/>
  <c r="M842" i="12"/>
  <c r="K842" i="12"/>
  <c r="H842" i="12"/>
  <c r="M841" i="12"/>
  <c r="K841" i="12"/>
  <c r="H841" i="12"/>
  <c r="M840" i="12"/>
  <c r="K840" i="12"/>
  <c r="H840" i="12"/>
  <c r="M839" i="12"/>
  <c r="K839" i="12"/>
  <c r="H839" i="12"/>
  <c r="M838" i="12"/>
  <c r="K838" i="12"/>
  <c r="H838" i="12"/>
  <c r="M837" i="12"/>
  <c r="K837" i="12"/>
  <c r="H837" i="12"/>
  <c r="M836" i="12"/>
  <c r="K836" i="12"/>
  <c r="H836" i="12"/>
  <c r="M835" i="12"/>
  <c r="K835" i="12"/>
  <c r="H835" i="12"/>
  <c r="M834" i="12"/>
  <c r="K834" i="12"/>
  <c r="H834" i="12"/>
  <c r="M833" i="12"/>
  <c r="K833" i="12"/>
  <c r="H833" i="12"/>
  <c r="M832" i="12"/>
  <c r="K832" i="12"/>
  <c r="H832" i="12"/>
  <c r="M831" i="12"/>
  <c r="K831" i="12"/>
  <c r="H831" i="12"/>
  <c r="M830" i="12"/>
  <c r="K830" i="12"/>
  <c r="H830" i="12"/>
  <c r="M829" i="12"/>
  <c r="K829" i="12"/>
  <c r="H829" i="12"/>
  <c r="M828" i="12"/>
  <c r="K828" i="12"/>
  <c r="H828" i="12"/>
  <c r="M827" i="12"/>
  <c r="K827" i="12"/>
  <c r="H827" i="12"/>
  <c r="M826" i="12"/>
  <c r="K826" i="12"/>
  <c r="H826" i="12"/>
  <c r="M825" i="12"/>
  <c r="K825" i="12"/>
  <c r="H825" i="12"/>
  <c r="M824" i="12"/>
  <c r="K824" i="12"/>
  <c r="H824" i="12"/>
  <c r="M823" i="12"/>
  <c r="K823" i="12"/>
  <c r="H823" i="12"/>
  <c r="M822" i="12"/>
  <c r="K822" i="12"/>
  <c r="H822" i="12"/>
  <c r="M821" i="12"/>
  <c r="K821" i="12"/>
  <c r="H821" i="12"/>
  <c r="M820" i="12"/>
  <c r="K820" i="12"/>
  <c r="H820" i="12"/>
  <c r="M819" i="12"/>
  <c r="K819" i="12"/>
  <c r="H819" i="12"/>
  <c r="M818" i="12"/>
  <c r="K818" i="12"/>
  <c r="H818" i="12"/>
  <c r="M817" i="12"/>
  <c r="K817" i="12"/>
  <c r="H817" i="12"/>
  <c r="M816" i="12"/>
  <c r="K816" i="12"/>
  <c r="H816" i="12"/>
  <c r="M815" i="12"/>
  <c r="K815" i="12"/>
  <c r="H815" i="12"/>
  <c r="M814" i="12"/>
  <c r="K814" i="12"/>
  <c r="H814" i="12"/>
  <c r="M813" i="12"/>
  <c r="K813" i="12"/>
  <c r="H813" i="12"/>
  <c r="M812" i="12"/>
  <c r="K812" i="12"/>
  <c r="H812" i="12"/>
  <c r="M811" i="12"/>
  <c r="K811" i="12"/>
  <c r="H811" i="12"/>
  <c r="M810" i="12"/>
  <c r="K810" i="12"/>
  <c r="H810" i="12"/>
  <c r="M809" i="12"/>
  <c r="K809" i="12"/>
  <c r="H809" i="12"/>
  <c r="M808" i="12"/>
  <c r="K808" i="12"/>
  <c r="H808" i="12"/>
  <c r="M807" i="12"/>
  <c r="K807" i="12"/>
  <c r="H807" i="12"/>
  <c r="M806" i="12"/>
  <c r="K806" i="12"/>
  <c r="H806" i="12"/>
  <c r="M805" i="12"/>
  <c r="K805" i="12"/>
  <c r="H805" i="12"/>
  <c r="M804" i="12"/>
  <c r="K804" i="12"/>
  <c r="H804" i="12"/>
  <c r="M803" i="12"/>
  <c r="K803" i="12"/>
  <c r="H803" i="12"/>
  <c r="M802" i="12"/>
  <c r="K802" i="12"/>
  <c r="H802" i="12"/>
  <c r="M801" i="12"/>
  <c r="K801" i="12"/>
  <c r="H801" i="12"/>
  <c r="M800" i="12"/>
  <c r="K800" i="12"/>
  <c r="H800" i="12"/>
  <c r="M799" i="12"/>
  <c r="K799" i="12"/>
  <c r="H799" i="12"/>
  <c r="M798" i="12"/>
  <c r="K798" i="12"/>
  <c r="H798" i="12"/>
  <c r="M797" i="12"/>
  <c r="K797" i="12"/>
  <c r="H797" i="12"/>
  <c r="M796" i="12"/>
  <c r="K796" i="12"/>
  <c r="H796" i="12"/>
  <c r="M795" i="12"/>
  <c r="K795" i="12"/>
  <c r="H795" i="12"/>
  <c r="M794" i="12"/>
  <c r="K794" i="12"/>
  <c r="H794" i="12"/>
  <c r="M793" i="12"/>
  <c r="K793" i="12"/>
  <c r="H793" i="12"/>
  <c r="M792" i="12"/>
  <c r="K792" i="12"/>
  <c r="H792" i="12"/>
  <c r="M791" i="12"/>
  <c r="K791" i="12"/>
  <c r="H791" i="12"/>
  <c r="M790" i="12"/>
  <c r="K790" i="12"/>
  <c r="H790" i="12"/>
  <c r="M789" i="12"/>
  <c r="K789" i="12"/>
  <c r="H789" i="12"/>
  <c r="M788" i="12"/>
  <c r="K788" i="12"/>
  <c r="H788" i="12"/>
  <c r="M787" i="12"/>
  <c r="K787" i="12"/>
  <c r="H787" i="12"/>
  <c r="M786" i="12"/>
  <c r="K786" i="12"/>
  <c r="H786" i="12"/>
  <c r="M785" i="12"/>
  <c r="K785" i="12"/>
  <c r="H785" i="12"/>
  <c r="M784" i="12"/>
  <c r="K784" i="12"/>
  <c r="H784" i="12"/>
  <c r="M783" i="12"/>
  <c r="K783" i="12"/>
  <c r="H783" i="12"/>
  <c r="M782" i="12"/>
  <c r="K782" i="12"/>
  <c r="H782" i="12"/>
  <c r="M781" i="12"/>
  <c r="K781" i="12"/>
  <c r="H781" i="12"/>
  <c r="M780" i="12"/>
  <c r="K780" i="12"/>
  <c r="H780" i="12"/>
  <c r="M779" i="12"/>
  <c r="K779" i="12"/>
  <c r="H779" i="12"/>
  <c r="M778" i="12"/>
  <c r="K778" i="12"/>
  <c r="H778" i="12"/>
  <c r="M777" i="12"/>
  <c r="K777" i="12"/>
  <c r="H777" i="12"/>
  <c r="M776" i="12"/>
  <c r="K776" i="12"/>
  <c r="H776" i="12"/>
  <c r="M775" i="12"/>
  <c r="K775" i="12"/>
  <c r="H775" i="12"/>
  <c r="M774" i="12"/>
  <c r="K774" i="12"/>
  <c r="H774" i="12"/>
  <c r="M773" i="12"/>
  <c r="K773" i="12"/>
  <c r="H773" i="12"/>
  <c r="M772" i="12"/>
  <c r="K772" i="12"/>
  <c r="H772" i="12"/>
  <c r="M771" i="12"/>
  <c r="K771" i="12"/>
  <c r="H771" i="12"/>
  <c r="M770" i="12"/>
  <c r="K770" i="12"/>
  <c r="H770" i="12"/>
  <c r="M769" i="12"/>
  <c r="K769" i="12"/>
  <c r="H769" i="12"/>
  <c r="M768" i="12"/>
  <c r="K768" i="12"/>
  <c r="H768" i="12"/>
  <c r="M767" i="12"/>
  <c r="K767" i="12"/>
  <c r="H767" i="12"/>
  <c r="M766" i="12"/>
  <c r="K766" i="12"/>
  <c r="H766" i="12"/>
  <c r="M765" i="12"/>
  <c r="K765" i="12"/>
  <c r="H765" i="12"/>
  <c r="M764" i="12"/>
  <c r="K764" i="12"/>
  <c r="H764" i="12"/>
  <c r="M763" i="12"/>
  <c r="K763" i="12"/>
  <c r="H763" i="12"/>
  <c r="M762" i="12"/>
  <c r="K762" i="12"/>
  <c r="H762" i="12"/>
  <c r="M761" i="12"/>
  <c r="K761" i="12"/>
  <c r="H761" i="12"/>
  <c r="M760" i="12"/>
  <c r="K760" i="12"/>
  <c r="H760" i="12"/>
  <c r="M759" i="12"/>
  <c r="K759" i="12"/>
  <c r="H759" i="12"/>
  <c r="M758" i="12"/>
  <c r="K758" i="12"/>
  <c r="H758" i="12"/>
  <c r="M757" i="12"/>
  <c r="K757" i="12"/>
  <c r="H757" i="12"/>
  <c r="M756" i="12"/>
  <c r="K756" i="12"/>
  <c r="H756" i="12"/>
  <c r="M755" i="12"/>
  <c r="K755" i="12"/>
  <c r="H755" i="12"/>
  <c r="M754" i="12"/>
  <c r="K754" i="12"/>
  <c r="H754" i="12"/>
  <c r="M753" i="12"/>
  <c r="K753" i="12"/>
  <c r="H753" i="12"/>
  <c r="M752" i="12"/>
  <c r="K752" i="12"/>
  <c r="H752" i="12"/>
  <c r="M751" i="12"/>
  <c r="K751" i="12"/>
  <c r="H751" i="12"/>
  <c r="M750" i="12"/>
  <c r="K750" i="12"/>
  <c r="H750" i="12"/>
  <c r="M749" i="12"/>
  <c r="K749" i="12"/>
  <c r="H749" i="12"/>
  <c r="M748" i="12"/>
  <c r="K748" i="12"/>
  <c r="H748" i="12"/>
  <c r="M747" i="12"/>
  <c r="K747" i="12"/>
  <c r="H747" i="12"/>
  <c r="M746" i="12"/>
  <c r="K746" i="12"/>
  <c r="H746" i="12"/>
  <c r="M745" i="12"/>
  <c r="K745" i="12"/>
  <c r="H745" i="12"/>
  <c r="M744" i="12"/>
  <c r="K744" i="12"/>
  <c r="H744" i="12"/>
  <c r="M743" i="12"/>
  <c r="K743" i="12"/>
  <c r="H743" i="12"/>
  <c r="M742" i="12"/>
  <c r="K742" i="12"/>
  <c r="H742" i="12"/>
  <c r="M741" i="12"/>
  <c r="K741" i="12"/>
  <c r="H741" i="12"/>
  <c r="M740" i="12"/>
  <c r="K740" i="12"/>
  <c r="H740" i="12"/>
  <c r="M739" i="12"/>
  <c r="K739" i="12"/>
  <c r="H739" i="12"/>
  <c r="M738" i="12"/>
  <c r="K738" i="12"/>
  <c r="H738" i="12"/>
  <c r="M737" i="12"/>
  <c r="K737" i="12"/>
  <c r="H737" i="12"/>
  <c r="M736" i="12"/>
  <c r="K736" i="12"/>
  <c r="H736" i="12"/>
  <c r="M735" i="12"/>
  <c r="K735" i="12"/>
  <c r="H735" i="12"/>
  <c r="M734" i="12"/>
  <c r="K734" i="12"/>
  <c r="H734" i="12"/>
  <c r="M733" i="12"/>
  <c r="K733" i="12"/>
  <c r="H733" i="12"/>
  <c r="M732" i="12"/>
  <c r="K732" i="12"/>
  <c r="H732" i="12"/>
  <c r="M731" i="12"/>
  <c r="K731" i="12"/>
  <c r="H731" i="12"/>
  <c r="M730" i="12"/>
  <c r="K730" i="12"/>
  <c r="H730" i="12"/>
  <c r="M729" i="12"/>
  <c r="K729" i="12"/>
  <c r="H729" i="12"/>
  <c r="M728" i="12"/>
  <c r="K728" i="12"/>
  <c r="H728" i="12"/>
  <c r="M727" i="12"/>
  <c r="K727" i="12"/>
  <c r="H727" i="12"/>
  <c r="M726" i="12"/>
  <c r="K726" i="12"/>
  <c r="H726" i="12"/>
  <c r="M725" i="12"/>
  <c r="K725" i="12"/>
  <c r="H725" i="12"/>
  <c r="M724" i="12"/>
  <c r="K724" i="12"/>
  <c r="H724" i="12"/>
  <c r="M723" i="12"/>
  <c r="K723" i="12"/>
  <c r="H723" i="12"/>
  <c r="M722" i="12"/>
  <c r="K722" i="12"/>
  <c r="H722" i="12"/>
  <c r="M721" i="12"/>
  <c r="K721" i="12"/>
  <c r="H721" i="12"/>
  <c r="M720" i="12"/>
  <c r="K720" i="12"/>
  <c r="H720" i="12"/>
  <c r="M719" i="12"/>
  <c r="K719" i="12"/>
  <c r="H719" i="12"/>
  <c r="M718" i="12"/>
  <c r="K718" i="12"/>
  <c r="H718" i="12"/>
  <c r="M717" i="12"/>
  <c r="K717" i="12"/>
  <c r="H717" i="12"/>
  <c r="M716" i="12"/>
  <c r="K716" i="12"/>
  <c r="H716" i="12"/>
  <c r="M715" i="12"/>
  <c r="K715" i="12"/>
  <c r="H715" i="12"/>
  <c r="M714" i="12"/>
  <c r="K714" i="12"/>
  <c r="H714" i="12"/>
  <c r="M713" i="12"/>
  <c r="K713" i="12"/>
  <c r="H713" i="12"/>
  <c r="M712" i="12"/>
  <c r="K712" i="12"/>
  <c r="H712" i="12"/>
  <c r="M711" i="12"/>
  <c r="K711" i="12"/>
  <c r="H711" i="12"/>
  <c r="M710" i="12"/>
  <c r="K710" i="12"/>
  <c r="H710" i="12"/>
  <c r="M709" i="12"/>
  <c r="K709" i="12"/>
  <c r="H709" i="12"/>
  <c r="M708" i="12"/>
  <c r="K708" i="12"/>
  <c r="H708" i="12"/>
  <c r="M707" i="12"/>
  <c r="K707" i="12"/>
  <c r="H707" i="12"/>
  <c r="M706" i="12"/>
  <c r="K706" i="12"/>
  <c r="H706" i="12"/>
  <c r="M705" i="12"/>
  <c r="K705" i="12"/>
  <c r="H705" i="12"/>
  <c r="M704" i="12"/>
  <c r="K704" i="12"/>
  <c r="H704" i="12"/>
  <c r="M703" i="12"/>
  <c r="K703" i="12"/>
  <c r="H703" i="12"/>
  <c r="M702" i="12"/>
  <c r="K702" i="12"/>
  <c r="H702" i="12"/>
  <c r="M701" i="12"/>
  <c r="K701" i="12"/>
  <c r="H701" i="12"/>
  <c r="M700" i="12"/>
  <c r="K700" i="12"/>
  <c r="H700" i="12"/>
  <c r="M699" i="12"/>
  <c r="K699" i="12"/>
  <c r="H699" i="12"/>
  <c r="M698" i="12"/>
  <c r="K698" i="12"/>
  <c r="H698" i="12"/>
  <c r="M697" i="12"/>
  <c r="K697" i="12"/>
  <c r="H697" i="12"/>
  <c r="M696" i="12"/>
  <c r="K696" i="12"/>
  <c r="H696" i="12"/>
  <c r="M695" i="12"/>
  <c r="K695" i="12"/>
  <c r="H695" i="12"/>
  <c r="M694" i="12"/>
  <c r="K694" i="12"/>
  <c r="H694" i="12"/>
  <c r="M693" i="12"/>
  <c r="K693" i="12"/>
  <c r="H693" i="12"/>
  <c r="M692" i="12"/>
  <c r="K692" i="12"/>
  <c r="H692" i="12"/>
  <c r="M691" i="12"/>
  <c r="K691" i="12"/>
  <c r="H691" i="12"/>
  <c r="M690" i="12"/>
  <c r="K690" i="12"/>
  <c r="H690" i="12"/>
  <c r="M689" i="12"/>
  <c r="K689" i="12"/>
  <c r="H689" i="12"/>
  <c r="M688" i="12"/>
  <c r="K688" i="12"/>
  <c r="H688" i="12"/>
  <c r="M687" i="12"/>
  <c r="K687" i="12"/>
  <c r="H687" i="12"/>
  <c r="M686" i="12"/>
  <c r="K686" i="12"/>
  <c r="H686" i="12"/>
  <c r="M685" i="12"/>
  <c r="K685" i="12"/>
  <c r="H685" i="12"/>
  <c r="M684" i="12"/>
  <c r="K684" i="12"/>
  <c r="H684" i="12"/>
  <c r="M683" i="12"/>
  <c r="K683" i="12"/>
  <c r="H683" i="12"/>
  <c r="M682" i="12"/>
  <c r="K682" i="12"/>
  <c r="H682" i="12"/>
  <c r="M681" i="12"/>
  <c r="K681" i="12"/>
  <c r="H681" i="12"/>
  <c r="M680" i="12"/>
  <c r="K680" i="12"/>
  <c r="H680" i="12"/>
  <c r="M679" i="12"/>
  <c r="K679" i="12"/>
  <c r="H679" i="12"/>
  <c r="M678" i="12"/>
  <c r="K678" i="12"/>
  <c r="H678" i="12"/>
  <c r="M677" i="12"/>
  <c r="K677" i="12"/>
  <c r="H677" i="12"/>
  <c r="M676" i="12"/>
  <c r="K676" i="12"/>
  <c r="H676" i="12"/>
  <c r="M675" i="12"/>
  <c r="K675" i="12"/>
  <c r="H675" i="12"/>
  <c r="M674" i="12"/>
  <c r="K674" i="12"/>
  <c r="H674" i="12"/>
  <c r="M673" i="12"/>
  <c r="K673" i="12"/>
  <c r="H673" i="12"/>
  <c r="M672" i="12"/>
  <c r="K672" i="12"/>
  <c r="H672" i="12"/>
  <c r="M671" i="12"/>
  <c r="K671" i="12"/>
  <c r="H671" i="12"/>
  <c r="M670" i="12"/>
  <c r="K670" i="12"/>
  <c r="H670" i="12"/>
  <c r="M669" i="12"/>
  <c r="K669" i="12"/>
  <c r="H669" i="12"/>
  <c r="M668" i="12"/>
  <c r="K668" i="12"/>
  <c r="H668" i="12"/>
  <c r="M667" i="12"/>
  <c r="K667" i="12"/>
  <c r="H667" i="12"/>
  <c r="M666" i="12"/>
  <c r="K666" i="12"/>
  <c r="H666" i="12"/>
  <c r="M665" i="12"/>
  <c r="K665" i="12"/>
  <c r="H665" i="12"/>
  <c r="M664" i="12"/>
  <c r="K664" i="12"/>
  <c r="H664" i="12"/>
  <c r="M663" i="12"/>
  <c r="K663" i="12"/>
  <c r="H663" i="12"/>
  <c r="M662" i="12"/>
  <c r="K662" i="12"/>
  <c r="H662" i="12"/>
  <c r="M661" i="12"/>
  <c r="K661" i="12"/>
  <c r="H661" i="12"/>
  <c r="M660" i="12"/>
  <c r="K660" i="12"/>
  <c r="H660" i="12"/>
  <c r="M659" i="12"/>
  <c r="K659" i="12"/>
  <c r="H659" i="12"/>
  <c r="M658" i="12"/>
  <c r="K658" i="12"/>
  <c r="H658" i="12"/>
  <c r="M657" i="12"/>
  <c r="K657" i="12"/>
  <c r="H657" i="12"/>
  <c r="M656" i="12"/>
  <c r="K656" i="12"/>
  <c r="H656" i="12"/>
  <c r="M655" i="12"/>
  <c r="K655" i="12"/>
  <c r="H655" i="12"/>
  <c r="M654" i="12"/>
  <c r="K654" i="12"/>
  <c r="H654" i="12"/>
  <c r="M653" i="12"/>
  <c r="K653" i="12"/>
  <c r="H653" i="12"/>
  <c r="M652" i="12"/>
  <c r="K652" i="12"/>
  <c r="H652" i="12"/>
  <c r="M651" i="12"/>
  <c r="K651" i="12"/>
  <c r="H651" i="12"/>
  <c r="M650" i="12"/>
  <c r="K650" i="12"/>
  <c r="H650" i="12"/>
  <c r="M649" i="12"/>
  <c r="K649" i="12"/>
  <c r="H649" i="12"/>
  <c r="M648" i="12"/>
  <c r="K648" i="12"/>
  <c r="H648" i="12"/>
  <c r="M647" i="12"/>
  <c r="K647" i="12"/>
  <c r="H647" i="12"/>
  <c r="M646" i="12"/>
  <c r="K646" i="12"/>
  <c r="H646" i="12"/>
  <c r="M645" i="12"/>
  <c r="K645" i="12"/>
  <c r="H645" i="12"/>
  <c r="M644" i="12"/>
  <c r="K644" i="12"/>
  <c r="H644" i="12"/>
  <c r="M643" i="12"/>
  <c r="K643" i="12"/>
  <c r="H643" i="12"/>
  <c r="M642" i="12"/>
  <c r="K642" i="12"/>
  <c r="H642" i="12"/>
  <c r="M641" i="12"/>
  <c r="K641" i="12"/>
  <c r="H641" i="12"/>
  <c r="M640" i="12"/>
  <c r="K640" i="12"/>
  <c r="H640" i="12"/>
  <c r="M639" i="12"/>
  <c r="K639" i="12"/>
  <c r="H639" i="12"/>
  <c r="M638" i="12"/>
  <c r="K638" i="12"/>
  <c r="H638" i="12"/>
  <c r="M637" i="12"/>
  <c r="K637" i="12"/>
  <c r="H637" i="12"/>
  <c r="M636" i="12"/>
  <c r="K636" i="12"/>
  <c r="H636" i="12"/>
  <c r="M635" i="12"/>
  <c r="K635" i="12"/>
  <c r="H635" i="12"/>
  <c r="M634" i="12"/>
  <c r="K634" i="12"/>
  <c r="H634" i="12"/>
  <c r="M633" i="12"/>
  <c r="K633" i="12"/>
  <c r="H633" i="12"/>
  <c r="M632" i="12"/>
  <c r="K632" i="12"/>
  <c r="H632" i="12"/>
  <c r="M631" i="12"/>
  <c r="K631" i="12"/>
  <c r="H631" i="12"/>
  <c r="M630" i="12"/>
  <c r="K630" i="12"/>
  <c r="H630" i="12"/>
  <c r="M629" i="12"/>
  <c r="K629" i="12"/>
  <c r="H629" i="12"/>
  <c r="M628" i="12"/>
  <c r="K628" i="12"/>
  <c r="H628" i="12"/>
  <c r="M627" i="12"/>
  <c r="K627" i="12"/>
  <c r="H627" i="12"/>
  <c r="M626" i="12"/>
  <c r="K626" i="12"/>
  <c r="H626" i="12"/>
  <c r="M625" i="12"/>
  <c r="K625" i="12"/>
  <c r="H625" i="12"/>
  <c r="M624" i="12"/>
  <c r="K624" i="12"/>
  <c r="H624" i="12"/>
  <c r="M623" i="12"/>
  <c r="K623" i="12"/>
  <c r="H623" i="12"/>
  <c r="M622" i="12"/>
  <c r="K622" i="12"/>
  <c r="H622" i="12"/>
  <c r="M621" i="12"/>
  <c r="K621" i="12"/>
  <c r="H621" i="12"/>
  <c r="M620" i="12"/>
  <c r="K620" i="12"/>
  <c r="H620" i="12"/>
  <c r="M619" i="12"/>
  <c r="K619" i="12"/>
  <c r="H619" i="12"/>
  <c r="M618" i="12"/>
  <c r="K618" i="12"/>
  <c r="H618" i="12"/>
  <c r="M617" i="12"/>
  <c r="K617" i="12"/>
  <c r="H617" i="12"/>
  <c r="M616" i="12"/>
  <c r="K616" i="12"/>
  <c r="H616" i="12"/>
  <c r="M615" i="12"/>
  <c r="K615" i="12"/>
  <c r="H615" i="12"/>
  <c r="M614" i="12"/>
  <c r="K614" i="12"/>
  <c r="H614" i="12"/>
  <c r="M613" i="12"/>
  <c r="K613" i="12"/>
  <c r="H613" i="12"/>
  <c r="M612" i="12"/>
  <c r="K612" i="12"/>
  <c r="H612" i="12"/>
  <c r="M611" i="12"/>
  <c r="K611" i="12"/>
  <c r="H611" i="12"/>
  <c r="M610" i="12"/>
  <c r="K610" i="12"/>
  <c r="H610" i="12"/>
  <c r="M609" i="12"/>
  <c r="K609" i="12"/>
  <c r="H609" i="12"/>
  <c r="M608" i="12"/>
  <c r="K608" i="12"/>
  <c r="H608" i="12"/>
  <c r="M607" i="12"/>
  <c r="K607" i="12"/>
  <c r="H607" i="12"/>
  <c r="M606" i="12"/>
  <c r="K606" i="12"/>
  <c r="H606" i="12"/>
  <c r="M605" i="12"/>
  <c r="K605" i="12"/>
  <c r="H605" i="12"/>
  <c r="M604" i="12"/>
  <c r="K604" i="12"/>
  <c r="H604" i="12"/>
  <c r="M603" i="12"/>
  <c r="K603" i="12"/>
  <c r="H603" i="12"/>
  <c r="M602" i="12"/>
  <c r="K602" i="12"/>
  <c r="H602" i="12"/>
  <c r="M601" i="12"/>
  <c r="K601" i="12"/>
  <c r="H601" i="12"/>
  <c r="M600" i="12"/>
  <c r="K600" i="12"/>
  <c r="H600" i="12"/>
  <c r="M599" i="12"/>
  <c r="K599" i="12"/>
  <c r="H599" i="12"/>
  <c r="M598" i="12"/>
  <c r="K598" i="12"/>
  <c r="H598" i="12"/>
  <c r="M597" i="12"/>
  <c r="K597" i="12"/>
  <c r="H597" i="12"/>
  <c r="M596" i="12"/>
  <c r="K596" i="12"/>
  <c r="H596" i="12"/>
  <c r="M595" i="12"/>
  <c r="K595" i="12"/>
  <c r="H595" i="12"/>
  <c r="M594" i="12"/>
  <c r="K594" i="12"/>
  <c r="H594" i="12"/>
  <c r="M593" i="12"/>
  <c r="K593" i="12"/>
  <c r="H593" i="12"/>
  <c r="M592" i="12"/>
  <c r="K592" i="12"/>
  <c r="H592" i="12"/>
  <c r="M591" i="12"/>
  <c r="K591" i="12"/>
  <c r="H591" i="12"/>
  <c r="M590" i="12"/>
  <c r="K590" i="12"/>
  <c r="H590" i="12"/>
  <c r="M589" i="12"/>
  <c r="K589" i="12"/>
  <c r="H589" i="12"/>
  <c r="M588" i="12"/>
  <c r="K588" i="12"/>
  <c r="H588" i="12"/>
  <c r="M587" i="12"/>
  <c r="K587" i="12"/>
  <c r="H587" i="12"/>
  <c r="M586" i="12"/>
  <c r="K586" i="12"/>
  <c r="H586" i="12"/>
  <c r="M585" i="12"/>
  <c r="K585" i="12"/>
  <c r="H585" i="12"/>
  <c r="M584" i="12"/>
  <c r="K584" i="12"/>
  <c r="H584" i="12"/>
  <c r="M583" i="12"/>
  <c r="K583" i="12"/>
  <c r="H583" i="12"/>
  <c r="M582" i="12"/>
  <c r="K582" i="12"/>
  <c r="H582" i="12"/>
  <c r="M581" i="12"/>
  <c r="K581" i="12"/>
  <c r="H581" i="12"/>
  <c r="M580" i="12"/>
  <c r="K580" i="12"/>
  <c r="H580" i="12"/>
  <c r="M579" i="12"/>
  <c r="K579" i="12"/>
  <c r="H579" i="12"/>
  <c r="M578" i="12"/>
  <c r="K578" i="12"/>
  <c r="H578" i="12"/>
  <c r="M577" i="12"/>
  <c r="K577" i="12"/>
  <c r="H577" i="12"/>
  <c r="M576" i="12"/>
  <c r="K576" i="12"/>
  <c r="H576" i="12"/>
  <c r="M575" i="12"/>
  <c r="K575" i="12"/>
  <c r="H575" i="12"/>
  <c r="M574" i="12"/>
  <c r="K574" i="12"/>
  <c r="H574" i="12"/>
  <c r="M573" i="12"/>
  <c r="K573" i="12"/>
  <c r="H573" i="12"/>
  <c r="M572" i="12"/>
  <c r="K572" i="12"/>
  <c r="H572" i="12"/>
  <c r="M571" i="12"/>
  <c r="K571" i="12"/>
  <c r="H571" i="12"/>
  <c r="M570" i="12"/>
  <c r="K570" i="12"/>
  <c r="H570" i="12"/>
  <c r="M569" i="12"/>
  <c r="K569" i="12"/>
  <c r="H569" i="12"/>
  <c r="M568" i="12"/>
  <c r="K568" i="12"/>
  <c r="H568" i="12"/>
  <c r="M567" i="12"/>
  <c r="K567" i="12"/>
  <c r="H567" i="12"/>
  <c r="M566" i="12"/>
  <c r="K566" i="12"/>
  <c r="H566" i="12"/>
  <c r="M565" i="12"/>
  <c r="K565" i="12"/>
  <c r="H565" i="12"/>
  <c r="M564" i="12"/>
  <c r="K564" i="12"/>
  <c r="H564" i="12"/>
  <c r="M563" i="12"/>
  <c r="K563" i="12"/>
  <c r="H563" i="12"/>
  <c r="M562" i="12"/>
  <c r="K562" i="12"/>
  <c r="H562" i="12"/>
  <c r="M561" i="12"/>
  <c r="K561" i="12"/>
  <c r="H561" i="12"/>
  <c r="M560" i="12"/>
  <c r="K560" i="12"/>
  <c r="H560" i="12"/>
  <c r="M559" i="12"/>
  <c r="K559" i="12"/>
  <c r="H559" i="12"/>
  <c r="M558" i="12"/>
  <c r="K558" i="12"/>
  <c r="H558" i="12"/>
  <c r="M557" i="12"/>
  <c r="K557" i="12"/>
  <c r="H557" i="12"/>
  <c r="M556" i="12"/>
  <c r="K556" i="12"/>
  <c r="H556" i="12"/>
  <c r="M555" i="12"/>
  <c r="K555" i="12"/>
  <c r="H555" i="12"/>
  <c r="M554" i="12"/>
  <c r="K554" i="12"/>
  <c r="H554" i="12"/>
  <c r="M553" i="12"/>
  <c r="K553" i="12"/>
  <c r="H553" i="12"/>
  <c r="M552" i="12"/>
  <c r="K552" i="12"/>
  <c r="H552" i="12"/>
  <c r="M551" i="12"/>
  <c r="K551" i="12"/>
  <c r="H551" i="12"/>
  <c r="M550" i="12"/>
  <c r="K550" i="12"/>
  <c r="H550" i="12"/>
  <c r="M549" i="12"/>
  <c r="K549" i="12"/>
  <c r="H549" i="12"/>
  <c r="M548" i="12"/>
  <c r="K548" i="12"/>
  <c r="H548" i="12"/>
  <c r="M547" i="12"/>
  <c r="K547" i="12"/>
  <c r="H547" i="12"/>
  <c r="M546" i="12"/>
  <c r="K546" i="12"/>
  <c r="H546" i="12"/>
  <c r="M545" i="12"/>
  <c r="K545" i="12"/>
  <c r="H545" i="12"/>
  <c r="M544" i="12"/>
  <c r="K544" i="12"/>
  <c r="H544" i="12"/>
  <c r="M543" i="12"/>
  <c r="K543" i="12"/>
  <c r="H543" i="12"/>
  <c r="M542" i="12"/>
  <c r="K542" i="12"/>
  <c r="H542" i="12"/>
  <c r="M541" i="12"/>
  <c r="K541" i="12"/>
  <c r="H541" i="12"/>
  <c r="M540" i="12"/>
  <c r="K540" i="12"/>
  <c r="H540" i="12"/>
  <c r="M539" i="12"/>
  <c r="K539" i="12"/>
  <c r="H539" i="12"/>
  <c r="M538" i="12"/>
  <c r="K538" i="12"/>
  <c r="H538" i="12"/>
  <c r="M537" i="12"/>
  <c r="K537" i="12"/>
  <c r="H537" i="12"/>
  <c r="M536" i="12"/>
  <c r="K536" i="12"/>
  <c r="H536" i="12"/>
  <c r="M535" i="12"/>
  <c r="K535" i="12"/>
  <c r="H535" i="12"/>
  <c r="M534" i="12"/>
  <c r="K534" i="12"/>
  <c r="H534" i="12"/>
  <c r="M533" i="12"/>
  <c r="K533" i="12"/>
  <c r="H533" i="12"/>
  <c r="M532" i="12"/>
  <c r="K532" i="12"/>
  <c r="H532" i="12"/>
  <c r="M531" i="12"/>
  <c r="K531" i="12"/>
  <c r="H531" i="12"/>
  <c r="M530" i="12"/>
  <c r="K530" i="12"/>
  <c r="H530" i="12"/>
  <c r="M529" i="12"/>
  <c r="K529" i="12"/>
  <c r="H529" i="12"/>
  <c r="M528" i="12"/>
  <c r="K528" i="12"/>
  <c r="H528" i="12"/>
  <c r="M527" i="12"/>
  <c r="K527" i="12"/>
  <c r="H527" i="12"/>
  <c r="M526" i="12"/>
  <c r="K526" i="12"/>
  <c r="H526" i="12"/>
  <c r="M525" i="12"/>
  <c r="K525" i="12"/>
  <c r="H525" i="12"/>
  <c r="M524" i="12"/>
  <c r="K524" i="12"/>
  <c r="H524" i="12"/>
  <c r="M523" i="12"/>
  <c r="K523" i="12"/>
  <c r="H523" i="12"/>
  <c r="M522" i="12"/>
  <c r="K522" i="12"/>
  <c r="H522" i="12"/>
  <c r="M521" i="12"/>
  <c r="K521" i="12"/>
  <c r="H521" i="12"/>
  <c r="M520" i="12"/>
  <c r="K520" i="12"/>
  <c r="H520" i="12"/>
  <c r="M519" i="12"/>
  <c r="K519" i="12"/>
  <c r="H519" i="12"/>
  <c r="M518" i="12"/>
  <c r="K518" i="12"/>
  <c r="H518" i="12"/>
  <c r="M517" i="12"/>
  <c r="K517" i="12"/>
  <c r="H517" i="12"/>
  <c r="M516" i="12"/>
  <c r="K516" i="12"/>
  <c r="H516" i="12"/>
  <c r="M515" i="12"/>
  <c r="K515" i="12"/>
  <c r="H515" i="12"/>
  <c r="M514" i="12"/>
  <c r="K514" i="12"/>
  <c r="H514" i="12"/>
  <c r="M513" i="12"/>
  <c r="K513" i="12"/>
  <c r="H513" i="12"/>
  <c r="M512" i="12"/>
  <c r="K512" i="12"/>
  <c r="H512" i="12"/>
  <c r="M511" i="12"/>
  <c r="K511" i="12"/>
  <c r="H511" i="12"/>
  <c r="M510" i="12"/>
  <c r="K510" i="12"/>
  <c r="H510" i="12"/>
  <c r="M509" i="12"/>
  <c r="K509" i="12"/>
  <c r="H509" i="12"/>
  <c r="M508" i="12"/>
  <c r="K508" i="12"/>
  <c r="H508" i="12"/>
  <c r="M507" i="12"/>
  <c r="K507" i="12"/>
  <c r="H507" i="12"/>
  <c r="M506" i="12"/>
  <c r="K506" i="12"/>
  <c r="H506" i="12"/>
  <c r="M505" i="12"/>
  <c r="K505" i="12"/>
  <c r="H505" i="12"/>
  <c r="M504" i="12"/>
  <c r="K504" i="12"/>
  <c r="H504" i="12"/>
  <c r="M503" i="12"/>
  <c r="K503" i="12"/>
  <c r="H503" i="12"/>
  <c r="M502" i="12"/>
  <c r="K502" i="12"/>
  <c r="H502" i="12"/>
  <c r="M501" i="12"/>
  <c r="K501" i="12"/>
  <c r="H501" i="12"/>
  <c r="M500" i="12"/>
  <c r="K500" i="12"/>
  <c r="H500" i="12"/>
  <c r="M499" i="12"/>
  <c r="K499" i="12"/>
  <c r="H499" i="12"/>
  <c r="M498" i="12"/>
  <c r="K498" i="12"/>
  <c r="H498" i="12"/>
  <c r="M497" i="12"/>
  <c r="K497" i="12"/>
  <c r="H497" i="12"/>
  <c r="M496" i="12"/>
  <c r="K496" i="12"/>
  <c r="H496" i="12"/>
  <c r="M495" i="12"/>
  <c r="K495" i="12"/>
  <c r="H495" i="12"/>
  <c r="M494" i="12"/>
  <c r="K494" i="12"/>
  <c r="H494" i="12"/>
  <c r="M493" i="12"/>
  <c r="K493" i="12"/>
  <c r="H493" i="12"/>
  <c r="M492" i="12"/>
  <c r="K492" i="12"/>
  <c r="H492" i="12"/>
  <c r="M491" i="12"/>
  <c r="K491" i="12"/>
  <c r="H491" i="12"/>
  <c r="M490" i="12"/>
  <c r="K490" i="12"/>
  <c r="H490" i="12"/>
  <c r="M489" i="12"/>
  <c r="K489" i="12"/>
  <c r="H489" i="12"/>
  <c r="M488" i="12"/>
  <c r="K488" i="12"/>
  <c r="H488" i="12"/>
  <c r="M487" i="12"/>
  <c r="K487" i="12"/>
  <c r="H487" i="12"/>
  <c r="M486" i="12"/>
  <c r="K486" i="12"/>
  <c r="H486" i="12"/>
  <c r="M485" i="12"/>
  <c r="K485" i="12"/>
  <c r="H485" i="12"/>
  <c r="M484" i="12"/>
  <c r="K484" i="12"/>
  <c r="H484" i="12"/>
  <c r="M483" i="12"/>
  <c r="K483" i="12"/>
  <c r="H483" i="12"/>
  <c r="M482" i="12"/>
  <c r="K482" i="12"/>
  <c r="H482" i="12"/>
  <c r="M481" i="12"/>
  <c r="K481" i="12"/>
  <c r="H481" i="12"/>
  <c r="M480" i="12"/>
  <c r="K480" i="12"/>
  <c r="H480" i="12"/>
  <c r="M479" i="12"/>
  <c r="K479" i="12"/>
  <c r="H479" i="12"/>
  <c r="M478" i="12"/>
  <c r="K478" i="12"/>
  <c r="H478" i="12"/>
  <c r="M477" i="12"/>
  <c r="K477" i="12"/>
  <c r="H477" i="12"/>
  <c r="M476" i="12"/>
  <c r="K476" i="12"/>
  <c r="H476" i="12"/>
  <c r="M475" i="12"/>
  <c r="K475" i="12"/>
  <c r="H475" i="12"/>
  <c r="M474" i="12"/>
  <c r="K474" i="12"/>
  <c r="H474" i="12"/>
  <c r="M473" i="12"/>
  <c r="K473" i="12"/>
  <c r="H473" i="12"/>
  <c r="M472" i="12"/>
  <c r="K472" i="12"/>
  <c r="H472" i="12"/>
  <c r="M471" i="12"/>
  <c r="K471" i="12"/>
  <c r="H471" i="12"/>
  <c r="M470" i="12"/>
  <c r="K470" i="12"/>
  <c r="H470" i="12"/>
  <c r="M469" i="12"/>
  <c r="K469" i="12"/>
  <c r="H469" i="12"/>
  <c r="M468" i="12"/>
  <c r="K468" i="12"/>
  <c r="H468" i="12"/>
  <c r="M467" i="12"/>
  <c r="K467" i="12"/>
  <c r="H467" i="12"/>
  <c r="M466" i="12"/>
  <c r="K466" i="12"/>
  <c r="H466" i="12"/>
  <c r="M465" i="12"/>
  <c r="K465" i="12"/>
  <c r="H465" i="12"/>
  <c r="M464" i="12"/>
  <c r="K464" i="12"/>
  <c r="H464" i="12"/>
  <c r="M463" i="12"/>
  <c r="K463" i="12"/>
  <c r="H463" i="12"/>
  <c r="M462" i="12"/>
  <c r="K462" i="12"/>
  <c r="H462" i="12"/>
  <c r="M461" i="12"/>
  <c r="K461" i="12"/>
  <c r="H461" i="12"/>
  <c r="M460" i="12"/>
  <c r="K460" i="12"/>
  <c r="H460" i="12"/>
  <c r="M459" i="12"/>
  <c r="K459" i="12"/>
  <c r="H459" i="12"/>
  <c r="M458" i="12"/>
  <c r="K458" i="12"/>
  <c r="H458" i="12"/>
  <c r="M457" i="12"/>
  <c r="K457" i="12"/>
  <c r="H457" i="12"/>
  <c r="M456" i="12"/>
  <c r="K456" i="12"/>
  <c r="H456" i="12"/>
  <c r="M455" i="12"/>
  <c r="K455" i="12"/>
  <c r="H455" i="12"/>
  <c r="M454" i="12"/>
  <c r="K454" i="12"/>
  <c r="H454" i="12"/>
  <c r="M453" i="12"/>
  <c r="K453" i="12"/>
  <c r="H453" i="12"/>
  <c r="M452" i="12"/>
  <c r="K452" i="12"/>
  <c r="H452" i="12"/>
  <c r="M451" i="12"/>
  <c r="K451" i="12"/>
  <c r="H451" i="12"/>
  <c r="M450" i="12"/>
  <c r="K450" i="12"/>
  <c r="H450" i="12"/>
  <c r="M449" i="12"/>
  <c r="K449" i="12"/>
  <c r="H449" i="12"/>
  <c r="M448" i="12"/>
  <c r="K448" i="12"/>
  <c r="H448" i="12"/>
  <c r="M447" i="12"/>
  <c r="K447" i="12"/>
  <c r="H447" i="12"/>
  <c r="M446" i="12"/>
  <c r="K446" i="12"/>
  <c r="H446" i="12"/>
  <c r="M445" i="12"/>
  <c r="K445" i="12"/>
  <c r="H445" i="12"/>
  <c r="M444" i="12"/>
  <c r="K444" i="12"/>
  <c r="H444" i="12"/>
  <c r="M443" i="12"/>
  <c r="K443" i="12"/>
  <c r="H443" i="12"/>
  <c r="M442" i="12"/>
  <c r="K442" i="12"/>
  <c r="H442" i="12"/>
  <c r="M441" i="12"/>
  <c r="K441" i="12"/>
  <c r="H441" i="12"/>
  <c r="M440" i="12"/>
  <c r="K440" i="12"/>
  <c r="H440" i="12"/>
  <c r="M439" i="12"/>
  <c r="K439" i="12"/>
  <c r="H439" i="12"/>
  <c r="M438" i="12"/>
  <c r="K438" i="12"/>
  <c r="H438" i="12"/>
  <c r="M437" i="12"/>
  <c r="K437" i="12"/>
  <c r="H437" i="12"/>
  <c r="M436" i="12"/>
  <c r="K436" i="12"/>
  <c r="H436" i="12"/>
  <c r="M435" i="12"/>
  <c r="K435" i="12"/>
  <c r="H435" i="12"/>
  <c r="M434" i="12"/>
  <c r="K434" i="12"/>
  <c r="H434" i="12"/>
  <c r="M433" i="12"/>
  <c r="K433" i="12"/>
  <c r="H433" i="12"/>
  <c r="M432" i="12"/>
  <c r="K432" i="12"/>
  <c r="H432" i="12"/>
  <c r="M431" i="12"/>
  <c r="K431" i="12"/>
  <c r="H431" i="12"/>
  <c r="M430" i="12"/>
  <c r="K430" i="12"/>
  <c r="H430" i="12"/>
  <c r="M429" i="12"/>
  <c r="K429" i="12"/>
  <c r="H429" i="12"/>
  <c r="M428" i="12"/>
  <c r="K428" i="12"/>
  <c r="H428" i="12"/>
  <c r="M427" i="12"/>
  <c r="K427" i="12"/>
  <c r="H427" i="12"/>
  <c r="M426" i="12"/>
  <c r="K426" i="12"/>
  <c r="H426" i="12"/>
  <c r="M425" i="12"/>
  <c r="K425" i="12"/>
  <c r="H425" i="12"/>
  <c r="M424" i="12"/>
  <c r="K424" i="12"/>
  <c r="H424" i="12"/>
  <c r="M423" i="12"/>
  <c r="K423" i="12"/>
  <c r="H423" i="12"/>
  <c r="M422" i="12"/>
  <c r="K422" i="12"/>
  <c r="H422" i="12"/>
  <c r="M421" i="12"/>
  <c r="K421" i="12"/>
  <c r="H421" i="12"/>
  <c r="M420" i="12"/>
  <c r="K420" i="12"/>
  <c r="H420" i="12"/>
  <c r="M419" i="12"/>
  <c r="K419" i="12"/>
  <c r="H419" i="12"/>
  <c r="M418" i="12"/>
  <c r="K418" i="12"/>
  <c r="H418" i="12"/>
  <c r="M417" i="12"/>
  <c r="K417" i="12"/>
  <c r="H417" i="12"/>
  <c r="M416" i="12"/>
  <c r="K416" i="12"/>
  <c r="H416" i="12"/>
  <c r="M415" i="12"/>
  <c r="K415" i="12"/>
  <c r="H415" i="12"/>
  <c r="M414" i="12"/>
  <c r="K414" i="12"/>
  <c r="H414" i="12"/>
  <c r="M413" i="12"/>
  <c r="K413" i="12"/>
  <c r="H413" i="12"/>
  <c r="M412" i="12"/>
  <c r="K412" i="12"/>
  <c r="H412" i="12"/>
  <c r="M411" i="12"/>
  <c r="K411" i="12"/>
  <c r="H411" i="12"/>
  <c r="M410" i="12"/>
  <c r="K410" i="12"/>
  <c r="H410" i="12"/>
  <c r="M409" i="12"/>
  <c r="K409" i="12"/>
  <c r="H409" i="12"/>
  <c r="M408" i="12"/>
  <c r="K408" i="12"/>
  <c r="H408" i="12"/>
  <c r="M407" i="12"/>
  <c r="K407" i="12"/>
  <c r="H407" i="12"/>
  <c r="M406" i="12"/>
  <c r="K406" i="12"/>
  <c r="H406" i="12"/>
  <c r="M405" i="12"/>
  <c r="K405" i="12"/>
  <c r="H405" i="12"/>
  <c r="M404" i="12"/>
  <c r="K404" i="12"/>
  <c r="H404" i="12"/>
  <c r="M403" i="12"/>
  <c r="K403" i="12"/>
  <c r="H403" i="12"/>
  <c r="M402" i="12"/>
  <c r="K402" i="12"/>
  <c r="H402" i="12"/>
  <c r="M401" i="12"/>
  <c r="K401" i="12"/>
  <c r="H401" i="12"/>
  <c r="M400" i="12"/>
  <c r="K400" i="12"/>
  <c r="H400" i="12"/>
  <c r="M399" i="12"/>
  <c r="K399" i="12"/>
  <c r="H399" i="12"/>
  <c r="M398" i="12"/>
  <c r="K398" i="12"/>
  <c r="H398" i="12"/>
  <c r="M397" i="12"/>
  <c r="K397" i="12"/>
  <c r="H397" i="12"/>
  <c r="M396" i="12"/>
  <c r="K396" i="12"/>
  <c r="H396" i="12"/>
  <c r="M395" i="12"/>
  <c r="K395" i="12"/>
  <c r="H395" i="12"/>
  <c r="M394" i="12"/>
  <c r="K394" i="12"/>
  <c r="H394" i="12"/>
  <c r="M393" i="12"/>
  <c r="K393" i="12"/>
  <c r="H393" i="12"/>
  <c r="M392" i="12"/>
  <c r="K392" i="12"/>
  <c r="H392" i="12"/>
  <c r="M391" i="12"/>
  <c r="K391" i="12"/>
  <c r="H391" i="12"/>
  <c r="M390" i="12"/>
  <c r="K390" i="12"/>
  <c r="H390" i="12"/>
  <c r="M389" i="12"/>
  <c r="K389" i="12"/>
  <c r="H389" i="12"/>
  <c r="M388" i="12"/>
  <c r="K388" i="12"/>
  <c r="H388" i="12"/>
  <c r="M387" i="12"/>
  <c r="K387" i="12"/>
  <c r="H387" i="12"/>
  <c r="M386" i="12"/>
  <c r="K386" i="12"/>
  <c r="H386" i="12"/>
  <c r="M385" i="12"/>
  <c r="K385" i="12"/>
  <c r="H385" i="12"/>
  <c r="M384" i="12"/>
  <c r="K384" i="12"/>
  <c r="H384" i="12"/>
  <c r="M383" i="12"/>
  <c r="K383" i="12"/>
  <c r="H383" i="12"/>
  <c r="M382" i="12"/>
  <c r="K382" i="12"/>
  <c r="H382" i="12"/>
  <c r="M381" i="12"/>
  <c r="K381" i="12"/>
  <c r="H381" i="12"/>
  <c r="M380" i="12"/>
  <c r="K380" i="12"/>
  <c r="H380" i="12"/>
  <c r="M379" i="12"/>
  <c r="K379" i="12"/>
  <c r="H379" i="12"/>
  <c r="M378" i="12"/>
  <c r="K378" i="12"/>
  <c r="H378" i="12"/>
  <c r="M377" i="12"/>
  <c r="K377" i="12"/>
  <c r="H377" i="12"/>
  <c r="M376" i="12"/>
  <c r="K376" i="12"/>
  <c r="H376" i="12"/>
  <c r="M375" i="12"/>
  <c r="K375" i="12"/>
  <c r="H375" i="12"/>
  <c r="M374" i="12"/>
  <c r="K374" i="12"/>
  <c r="H374" i="12"/>
  <c r="M373" i="12"/>
  <c r="K373" i="12"/>
  <c r="H373" i="12"/>
  <c r="M372" i="12"/>
  <c r="K372" i="12"/>
  <c r="H372" i="12"/>
  <c r="M371" i="12"/>
  <c r="K371" i="12"/>
  <c r="H371" i="12"/>
  <c r="M370" i="12"/>
  <c r="K370" i="12"/>
  <c r="H370" i="12"/>
  <c r="M369" i="12"/>
  <c r="K369" i="12"/>
  <c r="H369" i="12"/>
  <c r="M368" i="12"/>
  <c r="K368" i="12"/>
  <c r="H368" i="12"/>
  <c r="M367" i="12"/>
  <c r="K367" i="12"/>
  <c r="H367" i="12"/>
  <c r="M366" i="12"/>
  <c r="K366" i="12"/>
  <c r="H366" i="12"/>
  <c r="M365" i="12"/>
  <c r="K365" i="12"/>
  <c r="H365" i="12"/>
  <c r="M364" i="12"/>
  <c r="K364" i="12"/>
  <c r="H364" i="12"/>
  <c r="M363" i="12"/>
  <c r="K363" i="12"/>
  <c r="H363" i="12"/>
  <c r="M362" i="12"/>
  <c r="K362" i="12"/>
  <c r="H362" i="12"/>
  <c r="M361" i="12"/>
  <c r="K361" i="12"/>
  <c r="H361" i="12"/>
  <c r="M360" i="12"/>
  <c r="K360" i="12"/>
  <c r="H360" i="12"/>
  <c r="M359" i="12"/>
  <c r="K359" i="12"/>
  <c r="H359" i="12"/>
  <c r="M358" i="12"/>
  <c r="K358" i="12"/>
  <c r="H358" i="12"/>
  <c r="M357" i="12"/>
  <c r="K357" i="12"/>
  <c r="H357" i="12"/>
  <c r="M356" i="12"/>
  <c r="K356" i="12"/>
  <c r="H356" i="12"/>
  <c r="M355" i="12"/>
  <c r="K355" i="12"/>
  <c r="H355" i="12"/>
  <c r="M354" i="12"/>
  <c r="K354" i="12"/>
  <c r="H354" i="12"/>
  <c r="M353" i="12"/>
  <c r="K353" i="12"/>
  <c r="H353" i="12"/>
  <c r="M352" i="12"/>
  <c r="K352" i="12"/>
  <c r="H352" i="12"/>
  <c r="M351" i="12"/>
  <c r="K351" i="12"/>
  <c r="H351" i="12"/>
  <c r="M350" i="12"/>
  <c r="K350" i="12"/>
  <c r="H350" i="12"/>
  <c r="M349" i="12"/>
  <c r="K349" i="12"/>
  <c r="H349" i="12"/>
  <c r="M348" i="12"/>
  <c r="K348" i="12"/>
  <c r="H348" i="12"/>
  <c r="M347" i="12"/>
  <c r="K347" i="12"/>
  <c r="H347" i="12"/>
  <c r="M346" i="12"/>
  <c r="K346" i="12"/>
  <c r="H346" i="12"/>
  <c r="M345" i="12"/>
  <c r="K345" i="12"/>
  <c r="H345" i="12"/>
  <c r="M344" i="12"/>
  <c r="K344" i="12"/>
  <c r="H344" i="12"/>
  <c r="M343" i="12"/>
  <c r="K343" i="12"/>
  <c r="H343" i="12"/>
  <c r="M342" i="12"/>
  <c r="K342" i="12"/>
  <c r="H342" i="12"/>
  <c r="M341" i="12"/>
  <c r="K341" i="12"/>
  <c r="H341" i="12"/>
  <c r="M340" i="12"/>
  <c r="K340" i="12"/>
  <c r="H340" i="12"/>
  <c r="M339" i="12"/>
  <c r="K339" i="12"/>
  <c r="H339" i="12"/>
  <c r="M338" i="12"/>
  <c r="K338" i="12"/>
  <c r="H338" i="12"/>
  <c r="M337" i="12"/>
  <c r="K337" i="12"/>
  <c r="H337" i="12"/>
  <c r="M336" i="12"/>
  <c r="K336" i="12"/>
  <c r="H336" i="12"/>
  <c r="M335" i="12"/>
  <c r="K335" i="12"/>
  <c r="H335" i="12"/>
  <c r="M334" i="12"/>
  <c r="K334" i="12"/>
  <c r="H334" i="12"/>
  <c r="M333" i="12"/>
  <c r="K333" i="12"/>
  <c r="H333" i="12"/>
  <c r="M332" i="12"/>
  <c r="K332" i="12"/>
  <c r="H332" i="12"/>
  <c r="M331" i="12"/>
  <c r="K331" i="12"/>
  <c r="H331" i="12"/>
  <c r="M330" i="12"/>
  <c r="K330" i="12"/>
  <c r="H330" i="12"/>
  <c r="M329" i="12"/>
  <c r="K329" i="12"/>
  <c r="H329" i="12"/>
  <c r="M328" i="12"/>
  <c r="K328" i="12"/>
  <c r="H328" i="12"/>
  <c r="M327" i="12"/>
  <c r="K327" i="12"/>
  <c r="H327" i="12"/>
  <c r="M326" i="12"/>
  <c r="K326" i="12"/>
  <c r="H326" i="12"/>
  <c r="M325" i="12"/>
  <c r="K325" i="12"/>
  <c r="H325" i="12"/>
  <c r="M324" i="12"/>
  <c r="K324" i="12"/>
  <c r="H324" i="12"/>
  <c r="M323" i="12"/>
  <c r="K323" i="12"/>
  <c r="H323" i="12"/>
  <c r="M322" i="12"/>
  <c r="K322" i="12"/>
  <c r="H322" i="12"/>
  <c r="M321" i="12"/>
  <c r="K321" i="12"/>
  <c r="H321" i="12"/>
  <c r="M320" i="12"/>
  <c r="K320" i="12"/>
  <c r="H320" i="12"/>
  <c r="M319" i="12"/>
  <c r="K319" i="12"/>
  <c r="H319" i="12"/>
  <c r="M318" i="12"/>
  <c r="K318" i="12"/>
  <c r="H318" i="12"/>
  <c r="M317" i="12"/>
  <c r="K317" i="12"/>
  <c r="H317" i="12"/>
  <c r="M316" i="12"/>
  <c r="K316" i="12"/>
  <c r="H316" i="12"/>
  <c r="M315" i="12"/>
  <c r="K315" i="12"/>
  <c r="H315" i="12"/>
  <c r="M314" i="12"/>
  <c r="K314" i="12"/>
  <c r="H314" i="12"/>
  <c r="M313" i="12"/>
  <c r="K313" i="12"/>
  <c r="H313" i="12"/>
  <c r="M312" i="12"/>
  <c r="K312" i="12"/>
  <c r="H312" i="12"/>
  <c r="M311" i="12"/>
  <c r="K311" i="12"/>
  <c r="H311" i="12"/>
  <c r="M310" i="12"/>
  <c r="K310" i="12"/>
  <c r="H310" i="12"/>
  <c r="M309" i="12"/>
  <c r="K309" i="12"/>
  <c r="H309" i="12"/>
  <c r="M308" i="12"/>
  <c r="K308" i="12"/>
  <c r="H308" i="12"/>
  <c r="M307" i="12"/>
  <c r="K307" i="12"/>
  <c r="H307" i="12"/>
  <c r="M306" i="12"/>
  <c r="K306" i="12"/>
  <c r="H306" i="12"/>
  <c r="M305" i="12"/>
  <c r="K305" i="12"/>
  <c r="H305" i="12"/>
  <c r="M304" i="12"/>
  <c r="K304" i="12"/>
  <c r="H304" i="12"/>
  <c r="M303" i="12"/>
  <c r="K303" i="12"/>
  <c r="H303" i="12"/>
  <c r="M302" i="12"/>
  <c r="K302" i="12"/>
  <c r="H302" i="12"/>
  <c r="M301" i="12"/>
  <c r="K301" i="12"/>
  <c r="H301" i="12"/>
  <c r="M300" i="12"/>
  <c r="K300" i="12"/>
  <c r="H300" i="12"/>
  <c r="M299" i="12"/>
  <c r="K299" i="12"/>
  <c r="H299" i="12"/>
  <c r="M298" i="12"/>
  <c r="K298" i="12"/>
  <c r="H298" i="12"/>
  <c r="M297" i="12"/>
  <c r="K297" i="12"/>
  <c r="H297" i="12"/>
  <c r="M296" i="12"/>
  <c r="K296" i="12"/>
  <c r="H296" i="12"/>
  <c r="M295" i="12"/>
  <c r="K295" i="12"/>
  <c r="H295" i="12"/>
  <c r="M294" i="12"/>
  <c r="K294" i="12"/>
  <c r="H294" i="12"/>
  <c r="M293" i="12"/>
  <c r="K293" i="12"/>
  <c r="H293" i="12"/>
  <c r="M292" i="12"/>
  <c r="K292" i="12"/>
  <c r="H292" i="12"/>
  <c r="M291" i="12"/>
  <c r="K291" i="12"/>
  <c r="H291" i="12"/>
  <c r="M290" i="12"/>
  <c r="K290" i="12"/>
  <c r="H290" i="12"/>
  <c r="M289" i="12"/>
  <c r="K289" i="12"/>
  <c r="H289" i="12"/>
  <c r="M288" i="12"/>
  <c r="K288" i="12"/>
  <c r="H288" i="12"/>
  <c r="M287" i="12"/>
  <c r="K287" i="12"/>
  <c r="H287" i="12"/>
  <c r="M286" i="12"/>
  <c r="K286" i="12"/>
  <c r="H286" i="12"/>
  <c r="M285" i="12"/>
  <c r="K285" i="12"/>
  <c r="H285" i="12"/>
  <c r="M284" i="12"/>
  <c r="K284" i="12"/>
  <c r="H284" i="12"/>
  <c r="M283" i="12"/>
  <c r="K283" i="12"/>
  <c r="H283" i="12"/>
  <c r="M282" i="12"/>
  <c r="K282" i="12"/>
  <c r="H282" i="12"/>
  <c r="M281" i="12"/>
  <c r="K281" i="12"/>
  <c r="H281" i="12"/>
  <c r="M280" i="12"/>
  <c r="K280" i="12"/>
  <c r="H280" i="12"/>
  <c r="M279" i="12"/>
  <c r="K279" i="12"/>
  <c r="H279" i="12"/>
  <c r="M278" i="12"/>
  <c r="K278" i="12"/>
  <c r="H278" i="12"/>
  <c r="M277" i="12"/>
  <c r="K277" i="12"/>
  <c r="H277" i="12"/>
  <c r="M276" i="12"/>
  <c r="K276" i="12"/>
  <c r="H276" i="12"/>
  <c r="M275" i="12"/>
  <c r="K275" i="12"/>
  <c r="H275" i="12"/>
  <c r="M274" i="12"/>
  <c r="K274" i="12"/>
  <c r="H274" i="12"/>
  <c r="M273" i="12"/>
  <c r="K273" i="12"/>
  <c r="H273" i="12"/>
  <c r="M272" i="12"/>
  <c r="K272" i="12"/>
  <c r="H272" i="12"/>
  <c r="M271" i="12"/>
  <c r="K271" i="12"/>
  <c r="H271" i="12"/>
  <c r="M270" i="12"/>
  <c r="K270" i="12"/>
  <c r="H270" i="12"/>
  <c r="M269" i="12"/>
  <c r="K269" i="12"/>
  <c r="H269" i="12"/>
  <c r="M268" i="12"/>
  <c r="K268" i="12"/>
  <c r="H268" i="12"/>
  <c r="M267" i="12"/>
  <c r="K267" i="12"/>
  <c r="H267" i="12"/>
  <c r="M266" i="12"/>
  <c r="K266" i="12"/>
  <c r="H266" i="12"/>
  <c r="M265" i="12"/>
  <c r="K265" i="12"/>
  <c r="H265" i="12"/>
  <c r="M264" i="12"/>
  <c r="K264" i="12"/>
  <c r="H264" i="12"/>
  <c r="M263" i="12"/>
  <c r="K263" i="12"/>
  <c r="H263" i="12"/>
  <c r="M262" i="12"/>
  <c r="K262" i="12"/>
  <c r="H262" i="12"/>
  <c r="M261" i="12"/>
  <c r="K261" i="12"/>
  <c r="H261" i="12"/>
  <c r="M260" i="12"/>
  <c r="K260" i="12"/>
  <c r="H260" i="12"/>
  <c r="M259" i="12"/>
  <c r="K259" i="12"/>
  <c r="H259" i="12"/>
  <c r="M258" i="12"/>
  <c r="K258" i="12"/>
  <c r="H258" i="12"/>
  <c r="M257" i="12"/>
  <c r="K257" i="12"/>
  <c r="H257" i="12"/>
  <c r="M256" i="12"/>
  <c r="K256" i="12"/>
  <c r="H256" i="12"/>
  <c r="M252" i="12"/>
  <c r="M243" i="12"/>
  <c r="M240" i="12"/>
  <c r="M239" i="12"/>
  <c r="M238" i="12"/>
  <c r="M235" i="12"/>
  <c r="M232" i="12"/>
  <c r="M229" i="12"/>
  <c r="M226" i="12"/>
  <c r="M225" i="12"/>
  <c r="M217" i="12"/>
  <c r="M214" i="12"/>
  <c r="M211" i="12"/>
  <c r="M210" i="12"/>
  <c r="I210" i="12"/>
  <c r="M209" i="12"/>
  <c r="M208" i="12"/>
  <c r="M203" i="12"/>
  <c r="M194" i="12"/>
  <c r="M193" i="12"/>
  <c r="M192" i="12"/>
  <c r="M190" i="12"/>
  <c r="M189" i="12"/>
  <c r="M188" i="12"/>
  <c r="M187" i="12"/>
  <c r="M183" i="12"/>
  <c r="M162" i="12"/>
  <c r="M158" i="12"/>
  <c r="M154" i="12"/>
  <c r="M10" i="12"/>
  <c r="J10" i="12"/>
  <c r="I10" i="12"/>
  <c r="K10" i="12" s="1"/>
  <c r="G10" i="12"/>
  <c r="H10" i="12" s="1"/>
  <c r="F10" i="12"/>
  <c r="A10" i="12"/>
  <c r="D16" i="11"/>
  <c r="D15" i="11"/>
  <c r="M110" i="8"/>
  <c r="L110" i="8"/>
  <c r="K110" i="8"/>
  <c r="J110" i="8"/>
  <c r="I110" i="8"/>
  <c r="H110" i="8"/>
  <c r="G110" i="8"/>
  <c r="F110" i="8"/>
  <c r="E110" i="8"/>
  <c r="D110" i="8"/>
  <c r="A33" i="3"/>
  <c r="H14" i="12"/>
  <c r="K14" i="12"/>
  <c r="E195" i="13" l="1"/>
  <c r="F195" i="13"/>
  <c r="K15" i="12"/>
  <c r="H15" i="12"/>
  <c r="H16" i="12"/>
  <c r="K16" i="12"/>
  <c r="H17" i="12"/>
  <c r="K17" i="12"/>
  <c r="K18" i="12"/>
  <c r="H18" i="12"/>
  <c r="H19" i="12"/>
  <c r="K19" i="12"/>
  <c r="K20" i="12"/>
  <c r="H20" i="12"/>
  <c r="K21" i="12"/>
  <c r="H21" i="12"/>
  <c r="K22" i="12"/>
  <c r="H22" i="12"/>
  <c r="H23" i="12"/>
  <c r="K23" i="12"/>
  <c r="K24" i="12"/>
  <c r="H24" i="12"/>
  <c r="K25" i="12"/>
  <c r="H25" i="12"/>
  <c r="H26" i="12"/>
  <c r="K26" i="12"/>
  <c r="K27" i="12"/>
  <c r="H27" i="12"/>
  <c r="H28" i="12"/>
  <c r="K28" i="12"/>
  <c r="K29" i="12"/>
  <c r="H29" i="12"/>
  <c r="H30" i="12"/>
  <c r="K30" i="12"/>
  <c r="K31" i="12"/>
  <c r="H31" i="12"/>
  <c r="H32" i="12"/>
  <c r="K32" i="12"/>
  <c r="K33" i="12"/>
  <c r="H33" i="12"/>
  <c r="H34" i="12"/>
  <c r="K34" i="12"/>
  <c r="K35" i="12"/>
  <c r="H35" i="12"/>
  <c r="K36" i="12"/>
  <c r="H36" i="12"/>
  <c r="K37" i="12"/>
  <c r="H37" i="12"/>
  <c r="H38" i="12"/>
  <c r="K38" i="12"/>
  <c r="K39" i="12"/>
  <c r="H39" i="12"/>
  <c r="K40" i="12"/>
  <c r="H40" i="12"/>
  <c r="K41" i="12"/>
  <c r="H41" i="12"/>
  <c r="H42" i="12"/>
  <c r="K42" i="12"/>
  <c r="H43" i="12"/>
  <c r="K43" i="12"/>
  <c r="K44" i="12"/>
  <c r="H44" i="12"/>
  <c r="H45" i="12"/>
  <c r="K45" i="12"/>
  <c r="K46" i="12"/>
  <c r="H46" i="12"/>
  <c r="K47" i="12"/>
  <c r="H47" i="12"/>
  <c r="H48" i="12"/>
  <c r="K48" i="12"/>
  <c r="K49" i="12"/>
  <c r="H49" i="12"/>
  <c r="K50" i="12"/>
  <c r="H50" i="12"/>
  <c r="H51" i="12"/>
  <c r="K51" i="12"/>
  <c r="K52" i="12"/>
  <c r="H52" i="12"/>
  <c r="H53" i="12"/>
  <c r="K53" i="12"/>
  <c r="H54" i="12"/>
  <c r="K54" i="12"/>
  <c r="K55" i="12"/>
  <c r="H55" i="12"/>
  <c r="K56" i="12"/>
  <c r="H56" i="12"/>
  <c r="K57" i="12"/>
  <c r="H57" i="12"/>
  <c r="K58" i="12"/>
  <c r="H58" i="12"/>
  <c r="H59" i="12"/>
  <c r="K59" i="12"/>
  <c r="K60" i="12"/>
  <c r="H60" i="12"/>
  <c r="H61" i="12"/>
  <c r="K61" i="12"/>
  <c r="K62" i="12"/>
  <c r="H62" i="12"/>
  <c r="H63" i="12"/>
  <c r="K63" i="12"/>
  <c r="K64" i="12"/>
  <c r="H64" i="12"/>
  <c r="H65" i="12"/>
  <c r="K65" i="12"/>
  <c r="K66" i="12"/>
  <c r="H66" i="12"/>
  <c r="H67" i="12"/>
  <c r="K67" i="12"/>
  <c r="K68" i="12"/>
  <c r="H68" i="12"/>
  <c r="K69" i="12"/>
  <c r="H69" i="12"/>
  <c r="H70" i="12"/>
  <c r="K70" i="12"/>
  <c r="K71" i="12"/>
  <c r="H71" i="12"/>
  <c r="H72" i="12"/>
  <c r="K72" i="12"/>
  <c r="K73" i="12"/>
  <c r="H73" i="12"/>
  <c r="H74" i="12"/>
  <c r="K74" i="12"/>
  <c r="K75" i="12"/>
  <c r="H75" i="12"/>
  <c r="H76" i="12"/>
  <c r="K76" i="12"/>
  <c r="K77" i="12"/>
  <c r="H77" i="12"/>
  <c r="K78" i="12"/>
  <c r="H78" i="12"/>
  <c r="K79" i="12"/>
  <c r="H79" i="12"/>
  <c r="K80" i="12"/>
  <c r="H80" i="12"/>
  <c r="K81" i="12"/>
  <c r="H81" i="12"/>
  <c r="K82" i="12"/>
  <c r="H82" i="12"/>
  <c r="H83" i="12"/>
  <c r="K83" i="12"/>
  <c r="K84" i="12"/>
  <c r="H84" i="12"/>
  <c r="H85" i="12"/>
  <c r="K85" i="12"/>
  <c r="K86" i="12"/>
  <c r="H86" i="12"/>
  <c r="K87" i="12"/>
  <c r="H87" i="12"/>
  <c r="H88" i="12"/>
  <c r="K88" i="12"/>
  <c r="K89" i="12"/>
  <c r="H89" i="12"/>
  <c r="H90" i="12"/>
  <c r="K90" i="12"/>
  <c r="K91" i="12"/>
  <c r="H91" i="12"/>
  <c r="H92" i="12"/>
  <c r="K92" i="12"/>
  <c r="K93" i="12"/>
  <c r="H93" i="12"/>
  <c r="H94" i="12"/>
  <c r="K94" i="12"/>
  <c r="K95" i="12"/>
  <c r="H95" i="12"/>
  <c r="H96" i="12"/>
  <c r="K96" i="12"/>
  <c r="K97" i="12"/>
  <c r="H97" i="12"/>
  <c r="H98" i="12"/>
  <c r="K98" i="12"/>
  <c r="H99" i="12"/>
  <c r="K99" i="12"/>
  <c r="K100" i="12"/>
  <c r="H100" i="12"/>
  <c r="H101" i="12"/>
  <c r="K101" i="12"/>
  <c r="K102" i="12"/>
  <c r="H102" i="12"/>
  <c r="K103" i="12"/>
  <c r="H103" i="12"/>
  <c r="H104" i="12"/>
  <c r="K104" i="12"/>
  <c r="K105" i="12"/>
  <c r="H105" i="12"/>
  <c r="H106" i="12"/>
  <c r="K106" i="12"/>
  <c r="K107" i="12"/>
  <c r="H107" i="12"/>
  <c r="H108" i="12"/>
  <c r="K108" i="12"/>
  <c r="K109" i="12"/>
  <c r="H109" i="12"/>
  <c r="H110" i="12"/>
  <c r="K110" i="12"/>
  <c r="K111" i="12"/>
  <c r="H111" i="12"/>
  <c r="H112" i="12"/>
  <c r="K112" i="12"/>
  <c r="K113" i="12"/>
  <c r="H113" i="12"/>
  <c r="H114" i="12"/>
  <c r="K114" i="12"/>
  <c r="K115" i="12"/>
  <c r="H115" i="12"/>
  <c r="H116" i="12"/>
  <c r="K116" i="12"/>
  <c r="K117" i="12"/>
  <c r="H117" i="12"/>
  <c r="H118" i="12"/>
  <c r="K118" i="12"/>
  <c r="K119" i="12"/>
  <c r="H119" i="12"/>
  <c r="H120" i="12"/>
  <c r="K120" i="12"/>
  <c r="H121" i="12"/>
  <c r="K121" i="12"/>
  <c r="K122" i="12"/>
  <c r="H122" i="12"/>
  <c r="H123" i="12"/>
  <c r="K123" i="12"/>
  <c r="K124" i="12"/>
  <c r="H124" i="12"/>
  <c r="H125" i="12"/>
  <c r="K125" i="12"/>
  <c r="K126" i="12"/>
  <c r="H126" i="12"/>
  <c r="H127" i="12"/>
  <c r="K127" i="12"/>
  <c r="K128" i="12"/>
  <c r="H128" i="12"/>
  <c r="H129" i="12"/>
  <c r="K129" i="12"/>
  <c r="K130" i="12"/>
  <c r="H130" i="12"/>
  <c r="H131" i="12"/>
  <c r="K131" i="12"/>
  <c r="K132" i="12"/>
  <c r="H132" i="12"/>
  <c r="H133" i="12"/>
  <c r="K133" i="12"/>
  <c r="K134" i="12"/>
  <c r="H134" i="12"/>
  <c r="H135" i="12"/>
  <c r="K135" i="12"/>
  <c r="K136" i="12"/>
  <c r="H136" i="12"/>
  <c r="H137" i="12"/>
  <c r="K137" i="12"/>
  <c r="K138" i="12"/>
  <c r="H138" i="12"/>
  <c r="H139" i="12"/>
  <c r="K139" i="12"/>
  <c r="K140" i="12"/>
  <c r="H140" i="12"/>
  <c r="H141" i="12"/>
  <c r="K141" i="12"/>
  <c r="K142" i="12"/>
  <c r="H142" i="12"/>
  <c r="H143" i="12"/>
  <c r="K143" i="12"/>
  <c r="K144" i="12"/>
  <c r="H144" i="12"/>
  <c r="K145" i="12"/>
  <c r="H145" i="12"/>
  <c r="H146" i="12"/>
  <c r="K146" i="12"/>
  <c r="K147" i="12"/>
  <c r="H147" i="12"/>
  <c r="H148" i="12"/>
  <c r="K148" i="12"/>
  <c r="K149" i="12"/>
  <c r="H149" i="12"/>
  <c r="H150" i="12"/>
  <c r="K150" i="12"/>
  <c r="K151" i="12"/>
  <c r="H151" i="12"/>
  <c r="H152" i="12"/>
  <c r="K152" i="12"/>
  <c r="K153" i="12"/>
  <c r="H153" i="12"/>
  <c r="H154" i="12"/>
  <c r="K154" i="12"/>
  <c r="K155" i="12"/>
  <c r="H155" i="12"/>
  <c r="H156" i="12"/>
  <c r="K156" i="12"/>
  <c r="K157" i="12" s="1"/>
  <c r="K158" i="12"/>
  <c r="H157" i="12"/>
  <c r="H158" i="12"/>
  <c r="K159" i="12"/>
  <c r="K160" i="12"/>
  <c r="H159" i="12"/>
  <c r="H160" i="12"/>
  <c r="K161" i="12"/>
  <c r="K162" i="12"/>
  <c r="H161" i="12"/>
  <c r="H162" i="12"/>
  <c r="K163" i="12"/>
  <c r="K164" i="12"/>
  <c r="H163" i="12"/>
  <c r="H164" i="12"/>
  <c r="K165" i="12"/>
  <c r="K166" i="12"/>
  <c r="H165" i="12"/>
  <c r="H166" i="12"/>
  <c r="K167" i="12"/>
  <c r="K168" i="12"/>
  <c r="H167" i="12"/>
  <c r="H168" i="12"/>
  <c r="K169" i="12"/>
  <c r="K170" i="12"/>
  <c r="H169" i="12"/>
  <c r="H170" i="12"/>
  <c r="K171" i="12"/>
  <c r="K172" i="12"/>
  <c r="H171" i="12"/>
  <c r="H172" i="12"/>
  <c r="K173" i="12"/>
  <c r="K174" i="12"/>
  <c r="H173" i="12"/>
  <c r="H174" i="12"/>
  <c r="K175" i="12"/>
  <c r="K176" i="12"/>
  <c r="H175" i="12"/>
  <c r="H176" i="12"/>
  <c r="K177" i="12"/>
  <c r="K178" i="12"/>
  <c r="H177" i="12"/>
  <c r="H178" i="12"/>
  <c r="K179" i="12"/>
  <c r="K180" i="12"/>
  <c r="H179" i="12"/>
  <c r="H180" i="12"/>
  <c r="K181" i="12"/>
  <c r="K182" i="12"/>
  <c r="H181" i="12"/>
  <c r="H182" i="12"/>
  <c r="K183" i="12"/>
  <c r="K184" i="12"/>
  <c r="H183" i="12"/>
  <c r="H184" i="12"/>
  <c r="K185" i="12"/>
  <c r="K186" i="12"/>
  <c r="H185" i="12"/>
  <c r="H186" i="12"/>
  <c r="K187" i="12"/>
  <c r="K188" i="12"/>
  <c r="H187" i="12"/>
  <c r="H188" i="12"/>
  <c r="K189" i="12"/>
  <c r="K190" i="12"/>
  <c r="H189" i="12"/>
  <c r="H190" i="12"/>
  <c r="K191" i="12"/>
  <c r="K192" i="12"/>
  <c r="H191" i="12"/>
  <c r="H192" i="12"/>
  <c r="K193" i="12"/>
  <c r="K194" i="12"/>
  <c r="H193" i="12"/>
  <c r="H194" i="12"/>
  <c r="K195" i="12"/>
  <c r="K196" i="12"/>
  <c r="H195" i="12"/>
  <c r="H196" i="12"/>
  <c r="K197" i="12"/>
  <c r="K198" i="12"/>
  <c r="H197" i="12"/>
  <c r="H198" i="12"/>
  <c r="K199" i="12"/>
  <c r="K200" i="12"/>
  <c r="H199" i="12"/>
  <c r="H200" i="12"/>
  <c r="K201" i="12"/>
  <c r="K202" i="12"/>
  <c r="H201" i="12"/>
  <c r="H202" i="12"/>
  <c r="K203" i="12"/>
  <c r="H203" i="12"/>
  <c r="K204" i="12"/>
  <c r="K205" i="12"/>
  <c r="H204" i="12"/>
  <c r="K206" i="12"/>
  <c r="H205" i="12"/>
  <c r="K207" i="12"/>
  <c r="H206" i="12"/>
  <c r="H207" i="12"/>
  <c r="K208" i="12"/>
  <c r="K209" i="12"/>
  <c r="H208" i="12"/>
  <c r="H209" i="12"/>
  <c r="K210" i="12"/>
  <c r="K211" i="12"/>
  <c r="H210" i="12"/>
  <c r="H211" i="12"/>
  <c r="K212" i="12"/>
  <c r="K213" i="12"/>
  <c r="H212" i="12"/>
  <c r="H213" i="12"/>
  <c r="K214" i="12"/>
  <c r="K215" i="12"/>
  <c r="H214" i="12"/>
  <c r="H215" i="12"/>
  <c r="K216" i="12"/>
  <c r="K217" i="12"/>
  <c r="H216" i="12"/>
  <c r="H217" i="12"/>
  <c r="K218" i="12"/>
  <c r="K219" i="12"/>
  <c r="H218" i="12"/>
  <c r="H219" i="12"/>
  <c r="K220" i="12"/>
  <c r="K221" i="12"/>
  <c r="H220" i="12"/>
  <c r="H221" i="12"/>
  <c r="K222" i="12"/>
  <c r="K223" i="12"/>
  <c r="H222" i="12"/>
  <c r="H223" i="12"/>
  <c r="K224" i="12"/>
  <c r="K225" i="12"/>
  <c r="H224" i="12"/>
  <c r="H225" i="12"/>
  <c r="K226" i="12"/>
  <c r="K227" i="12"/>
  <c r="H226" i="12"/>
  <c r="H227" i="12"/>
  <c r="K228" i="12"/>
  <c r="K229" i="12"/>
  <c r="H228" i="12"/>
  <c r="H229" i="12"/>
  <c r="K230" i="12"/>
  <c r="K231" i="12"/>
  <c r="H230" i="12"/>
  <c r="H231" i="12"/>
  <c r="K232" i="12"/>
  <c r="K233" i="12"/>
  <c r="H232" i="12"/>
  <c r="H233" i="12"/>
  <c r="K234" i="12"/>
  <c r="K235" i="12"/>
  <c r="H234" i="12"/>
  <c r="H235" i="12"/>
  <c r="K236" i="12"/>
  <c r="K237" i="12"/>
  <c r="H236" i="12"/>
  <c r="H237" i="12"/>
  <c r="K238" i="12"/>
  <c r="K239" i="12"/>
  <c r="H238" i="12"/>
  <c r="H239" i="12"/>
  <c r="K240" i="12"/>
  <c r="K241" i="12"/>
  <c r="H240" i="12"/>
  <c r="H241" i="12"/>
  <c r="K242" i="12"/>
  <c r="K243" i="12"/>
  <c r="H242" i="12"/>
  <c r="H243" i="12"/>
  <c r="K244" i="12"/>
  <c r="K245" i="12"/>
  <c r="H244" i="12"/>
  <c r="H245" i="12"/>
  <c r="K246" i="12"/>
  <c r="K247" i="12"/>
  <c r="H246" i="12"/>
  <c r="H247" i="12"/>
  <c r="K248" i="12"/>
  <c r="K249" i="12"/>
  <c r="H248" i="12"/>
  <c r="H249" i="12"/>
  <c r="K250" i="12"/>
  <c r="K251" i="12"/>
  <c r="H250" i="12"/>
  <c r="H251" i="12"/>
  <c r="K252" i="12"/>
  <c r="K253" i="12"/>
  <c r="H252" i="12"/>
  <c r="H253" i="12"/>
  <c r="K254" i="12"/>
  <c r="K255" i="12"/>
  <c r="H254" i="12"/>
  <c r="H25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C15" authorId="0" shapeId="0" xr:uid="{C228B580-6179-4298-B882-C5B965C783E8}">
      <text>
        <r>
          <rPr>
            <sz val="9"/>
            <color indexed="81"/>
            <rFont val="Tahoma"/>
            <family val="2"/>
          </rPr>
          <t xml:space="preserve">Solo le tabelle denominate sono considerata valide dalla procedura. </t>
        </r>
      </text>
    </comment>
    <comment ref="D26" authorId="0" shapeId="0" xr:uid="{B5165784-E722-4984-834A-9884B084B0F2}">
      <text>
        <r>
          <rPr>
            <sz val="9"/>
            <color indexed="81"/>
            <rFont val="Tahoma"/>
            <family val="2"/>
          </rPr>
          <t xml:space="preserve">Sole le gestioni integrate denominate sono considerate valide e utilizzate dalla procedura.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A12" authorId="0" shapeId="0" xr:uid="{21F239FE-6680-4B39-ADC9-D01069ECF20F}">
      <text>
        <r>
          <rPr>
            <sz val="9"/>
            <color indexed="81"/>
            <rFont val="Tahoma"/>
            <family val="2"/>
          </rPr>
          <t>Se il valore è nullo, il pulsante non viene visualizzato.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J7" authorId="0" shapeId="0" xr:uid="{1B5FFACE-B8C6-4C60-A714-5A8A1D72622D}">
      <text>
        <r>
          <rPr>
            <b/>
            <sz val="9"/>
            <color indexed="81"/>
            <rFont val="Tahoma"/>
            <family val="2"/>
          </rPr>
          <t>UNITÀ FUNZIONALE CONDOMINIALE</t>
        </r>
        <r>
          <rPr>
            <sz val="9"/>
            <color indexed="81"/>
            <rFont val="Tahoma"/>
            <family val="2"/>
          </rPr>
          <t>:
È una porzione di fabbricato condominiale dotata di autonomia funzionale, ossia utilizzabile indipendentemente dalle altre porzioni dello stesso fabbricato in quanto dotata di accesso separato ed esclusivo, utilizzabile in modo esclusivo.
Ad esempio, una cantina assolve al suo compito funzionale indipendentemente dall’appartamento
cui potrebbe essere collegata catastalmente, pertanto essa costituisce una unità funzionale condominiale.
Se l'unità funzionale è accatastata autonomamente è considerata una unità immobiliare.</t>
        </r>
      </text>
    </comment>
    <comment ref="J10" authorId="0" shapeId="0" xr:uid="{0395B532-2017-4ED0-BB09-289CABF97146}">
      <text>
        <r>
          <rPr>
            <sz val="9"/>
            <color indexed="81"/>
            <rFont val="Tahoma"/>
            <family val="2"/>
          </rPr>
          <t xml:space="preserve">L'utilizzo reale della U.F., ad esempio: locale caldaia, locale autoclave, lavanderia, stenditoio, ecc.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E9" authorId="0" shapeId="0" xr:uid="{63590EBB-62AA-400F-AF55-3010E3FE7E6F}">
      <text>
        <r>
          <rPr>
            <sz val="9"/>
            <color indexed="81"/>
            <rFont val="Tahoma"/>
            <family val="2"/>
          </rPr>
          <t xml:space="preserve">La proprietà condominiale dovrebbe coincidere con la Ditta Catastale, formata da uno o più titolari degli stessi diritti sulla particella in carico alla ditta. La Ditta può essere individuale o collettiva. 
</t>
        </r>
      </text>
    </comment>
    <comment ref="U9" authorId="0" shapeId="0" xr:uid="{0944B069-C5C1-4E4D-A4BA-C79E67141983}">
      <text>
        <r>
          <rPr>
            <sz val="9"/>
            <color indexed="81"/>
            <rFont val="Tahoma"/>
            <family val="2"/>
          </rPr>
          <t xml:space="preserve">Ubicazione per come riportata in catasto.
</t>
        </r>
      </text>
    </comment>
    <comment ref="V10" authorId="0" shapeId="0" xr:uid="{0BA1F8C3-931A-42D1-B4D7-6425C1D0CAD3}">
      <text>
        <r>
          <rPr>
            <sz val="9"/>
            <color indexed="81"/>
            <rFont val="Tahoma"/>
            <family val="2"/>
          </rPr>
          <t xml:space="preserve">L'utilizzazione è quella indicata catastalmente.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N9" authorId="0" shapeId="0" xr:uid="{A63798E5-D85B-432C-B3D1-3E01675B2545}">
      <text>
        <r>
          <rPr>
            <b/>
            <sz val="9"/>
            <color indexed="81"/>
            <rFont val="Tahoma"/>
            <family val="2"/>
          </rPr>
          <t>Percentuale di proprietà</t>
        </r>
        <r>
          <rPr>
            <sz val="9"/>
            <color indexed="81"/>
            <rFont val="Tahoma"/>
            <family val="2"/>
          </rPr>
          <t xml:space="preserve">
</t>
        </r>
      </text>
    </comment>
    <comment ref="W9" authorId="0" shapeId="0" xr:uid="{5334C224-6144-4BA5-8C6E-A12F38B26459}">
      <text>
        <r>
          <rPr>
            <b/>
            <sz val="9"/>
            <color indexed="81"/>
            <rFont val="Tahoma"/>
            <family val="2"/>
          </rPr>
          <t>Percentuale di proprietà</t>
        </r>
        <r>
          <rPr>
            <sz val="9"/>
            <color indexed="81"/>
            <rFont val="Tahoma"/>
            <family val="2"/>
          </rPr>
          <t xml:space="preserve">
</t>
        </r>
      </text>
    </comment>
    <comment ref="AF9" authorId="0" shapeId="0" xr:uid="{AA46B0C7-67BC-459A-9726-3E769AD5BA8B}">
      <text>
        <r>
          <rPr>
            <b/>
            <sz val="9"/>
            <color indexed="81"/>
            <rFont val="Tahoma"/>
            <family val="2"/>
          </rPr>
          <t>Percentuale di proprietà</t>
        </r>
        <r>
          <rPr>
            <sz val="9"/>
            <color indexed="81"/>
            <rFont val="Tahoma"/>
            <family val="2"/>
          </rPr>
          <t xml:space="preserve">
</t>
        </r>
      </text>
    </comment>
    <comment ref="AO9" authorId="0" shapeId="0" xr:uid="{1A087BE9-C59D-4270-B16F-054DB337AC02}">
      <text>
        <r>
          <rPr>
            <b/>
            <sz val="9"/>
            <color indexed="81"/>
            <rFont val="Tahoma"/>
            <family val="2"/>
          </rPr>
          <t>Percentuale di proprietà</t>
        </r>
        <r>
          <rPr>
            <sz val="9"/>
            <color indexed="81"/>
            <rFont val="Tahoma"/>
            <family val="2"/>
          </rPr>
          <t xml:space="preserve">
</t>
        </r>
      </text>
    </comment>
    <comment ref="AX9" authorId="0" shapeId="0" xr:uid="{DB319069-81FE-43E7-B9A7-90D2DCF5F1E5}">
      <text>
        <r>
          <rPr>
            <b/>
            <sz val="9"/>
            <color indexed="81"/>
            <rFont val="Tahoma"/>
            <family val="2"/>
          </rPr>
          <t>Percentuale di proprietà</t>
        </r>
        <r>
          <rPr>
            <sz val="9"/>
            <color indexed="81"/>
            <rFont val="Tahoma"/>
            <family val="2"/>
          </rPr>
          <t xml:space="preserve">
</t>
        </r>
      </text>
    </comment>
    <comment ref="BG9" authorId="0" shapeId="0" xr:uid="{8B72BC72-FDA9-45F6-A8C3-B9FBABB4E708}">
      <text>
        <r>
          <rPr>
            <b/>
            <sz val="9"/>
            <color indexed="81"/>
            <rFont val="Tahoma"/>
            <family val="2"/>
          </rPr>
          <t>Percentuale di proprietà</t>
        </r>
        <r>
          <rPr>
            <sz val="9"/>
            <color indexed="81"/>
            <rFont val="Tahoma"/>
            <family val="2"/>
          </rPr>
          <t xml:space="preserve">
</t>
        </r>
      </text>
    </comment>
    <comment ref="B10" authorId="0" shapeId="0" xr:uid="{87A89453-4A36-4559-B125-57340A73E0F2}">
      <text>
        <r>
          <rPr>
            <sz val="9"/>
            <color indexed="81"/>
            <rFont val="Tahoma"/>
            <family val="2"/>
          </rPr>
          <t xml:space="preserve">Il Codice Condomino è una stringa del tipo Cnn (nn sono due cifre numeriche) che individua un condomino. 
Non varia al variare della denominazione dello stesso nel tempo, rimane cioè inalterato al cambio di proprietà.
Il Codice Condomino non è legato al Numero Condomino, visto che tale numerazione può essere cambiata ad inizio di ogni nuovo esercizio, per ragioni ad esempio di ordinamento alfabetico, ma va sempre associato ad un Numero Condomino. 
</t>
        </r>
      </text>
    </comment>
    <comment ref="C10" authorId="0" shapeId="0" xr:uid="{42B87177-2B0C-4FD1-BEDD-AD6034418C54}">
      <text>
        <r>
          <rPr>
            <sz val="9"/>
            <color indexed="81"/>
            <rFont val="Tahoma"/>
            <family val="2"/>
          </rPr>
          <t xml:space="preserve">La denominazione individua il condomino.
Nel caso di proprietario unico coincide con Cognome e Nome o con la denominazione della Società. 
Nel caso di più proprietari può essere una stringa con i nomi di tutti i proprietari o anche una indicazione più fantasiosa purché sufficiente ad individuare la proprietà per i restanti condomini, anche se in modo non giuridicamente corretto.
Esempio: Pippo Pippo - Poppo Poppo, Eredi di ......, ecc.
</t>
        </r>
      </text>
    </comment>
    <comment ref="D10" authorId="0" shapeId="0" xr:uid="{3F1426B4-462D-4FDD-ACF1-2CA9DB4A5E32}">
      <text>
        <r>
          <rPr>
            <sz val="9"/>
            <color indexed="81"/>
            <rFont val="Tahoma"/>
            <family val="2"/>
          </rPr>
          <t>È costituito da un solo carattere.
Il valore è utilizzato dalla procedura solo nelle intestazioni delle comunicazioni. Può assumere i seguenti valori:
M  : La proprietà appartiene ad una sola persona di sesso maschile
F   : La proprietà appartiene ad una sola persona di sesso femminile
P  :  La proprietà appartiene ad più persone di sesso maschile
Q  : La proprietà appartiene ad più persone di sesso femminile
R  : La proprietà appartiene ad più persone di sesso diverso
T  : La proprietà appartiene a due persone di sesso diverso
D  :  La proprietà appartiene ad ad una società di persone o di capitale
N  :  La proprietà appartiene ad una persona (senza indicazione di genere).
Z  : La proprietà appartiene a più persone (senza indicazione di genere).</t>
        </r>
      </text>
    </comment>
    <comment ref="E10" authorId="0" shapeId="0" xr:uid="{15FE9719-196E-4AE8-BF92-B644E5D1222A}">
      <text>
        <r>
          <rPr>
            <sz val="9"/>
            <color indexed="81"/>
            <rFont val="Tahoma"/>
            <family val="2"/>
          </rPr>
          <t xml:space="preserve">REFERENTE è la persona con la quale l'amministratore si rapporta per ogni comunicazione inerente il condomino.
Normalmente è il proprietario o uno dei proprietari, se da tutti i comproprietari risulta delegato ad intrattenere i rapporti con l'amministratore.
Può essere anche un terzo, se delegato dal proprietario e/o dai comproprietari, ovvero l'amministratore unico o delegato di una società di capitale o di una società di persone, nel caso in cui il condomino sia una società.
Può essere anche una persona nominata dalla autorità giudiziaria, quale tutore di minore o di incapace, ecc.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A8" authorId="0" shapeId="0" xr:uid="{8F678BD1-07DE-464D-8947-474725DDC2AE}">
      <text>
        <r>
          <rPr>
            <sz val="9"/>
            <color indexed="81"/>
            <rFont val="Tahoma"/>
            <family val="2"/>
          </rPr>
          <t>Le tabelle millesimali sono utilizzate per ripartire fra i condomini le spese.
La tabella A è la tabella della proprietà, ovvero individua la quota di proprietà sulle parti comuni ed è automaticamente la tabella di ripartizione relativa a tutte le spese per la conservazione e gestione di tali parti, sostenute cioè per preservarne integrità e valore. Tutti i condomini hanno un valore di millesimi in questa tabella.
Le altre Tabelle sono tabelle d'uso e sono utilizzate per la ripartizione delle spese atte a permettere ai condomini un più confortevole uso o godimento delle cose comuni e di quelle proprie. Esse sono tratte dalla tabella A, osservando determinati criteri, imposto dal Codice Civile (scale, ascensore, ...) .
Considerato poi che la normativa prevede che alcune spese siano ripartite fra i soli condomini che traggono utilità dalla spesa sostenuta, le tabelle di spesa possono non contenere tutti i condomini.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Pietro</author>
  </authors>
  <commentList>
    <comment ref="B190" authorId="0" shapeId="0" xr:uid="{31A37C3B-A8F9-4201-9FBA-6ACA9D94C352}">
      <text>
        <r>
          <rPr>
            <sz val="9"/>
            <color indexed="81"/>
            <rFont val="Tahoma"/>
            <family val="2"/>
          </rPr>
          <t>nc : numero del condomino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pietro7</author>
  </authors>
  <commentList>
    <comment ref="B10" authorId="0" shapeId="0" xr:uid="{50341C94-D793-4EED-AB6D-E2C230D872CC}">
      <text>
        <r>
          <rPr>
            <sz val="9"/>
            <color indexed="81"/>
            <rFont val="Tahoma"/>
            <family val="2"/>
          </rPr>
          <t>.YY : sono le ultime due cifre dell'anno dell'esercizio in cui si è acquisito il credito.</t>
        </r>
      </text>
    </comment>
    <comment ref="F10" authorId="0" shapeId="0" xr:uid="{C22AD02E-9A6F-4483-A188-FBEF4304C6DF}">
      <text>
        <r>
          <rPr>
            <sz val="9"/>
            <color indexed="81"/>
            <rFont val="Tahoma"/>
            <family val="2"/>
          </rPr>
          <t xml:space="preserve">.YY : sono le ultime due cifre dell'anno dell'esercizio in cui si è contratto il debito.
</t>
        </r>
      </text>
    </comment>
    <comment ref="E29" authorId="0" shapeId="0" xr:uid="{6DF49CFC-878A-4CE8-9D37-2CF50CB00C9B}">
      <text>
        <r>
          <rPr>
            <sz val="9"/>
            <color indexed="81"/>
            <rFont val="Tahoma"/>
            <family val="2"/>
          </rPr>
          <t xml:space="preserve">Quote dell'esercizio versate in eccedenza.
</t>
        </r>
      </text>
    </comment>
    <comment ref="F29" authorId="0" shapeId="0" xr:uid="{F8724E43-9F8E-48B5-8FF1-A1F1A42B1BF2}">
      <text>
        <r>
          <rPr>
            <sz val="9"/>
            <color indexed="81"/>
            <rFont val="Tahoma"/>
            <family val="2"/>
          </rPr>
          <t xml:space="preserve">Quote per depositi di denaro presso terzi.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M10" authorId="0" shapeId="0" xr:uid="{653BAF18-F24D-4E3F-BAE1-E0925390543F}">
      <text>
        <r>
          <rPr>
            <sz val="10"/>
            <color indexed="81"/>
            <rFont val="Tahoma"/>
            <family val="2"/>
          </rPr>
          <t xml:space="preserve">È riportata la formula più usuale per determinare l'importo del conto. Può esse copiata se occorre.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<sst xmlns="http://schemas.openxmlformats.org/spreadsheetml/2006/main" count="4071" uniqueCount="2254">
  <si>
    <t>Possono essere variati solo i valori delle celle senza sfondo colorato.</t>
  </si>
  <si>
    <t>DATI ESERCIZIO</t>
  </si>
  <si>
    <t>VALORE</t>
  </si>
  <si>
    <t>TIPO</t>
  </si>
  <si>
    <t>INDICAZIONE SUL DATO</t>
  </si>
  <si>
    <t>DATI GENERALI</t>
  </si>
  <si>
    <t>Condominio "PROTOTIPO"</t>
  </si>
  <si>
    <t>Testo</t>
  </si>
  <si>
    <t>Nome ufficiale del Condominio</t>
  </si>
  <si>
    <t>Via dei MILLE 22-30-38</t>
  </si>
  <si>
    <t>Indirizzo di Ubicazione del condominio</t>
  </si>
  <si>
    <t>88068 SOVERATO CZ</t>
  </si>
  <si>
    <t>Città</t>
  </si>
  <si>
    <t>80000000796</t>
  </si>
  <si>
    <t>Codice Fiscale del Condominio</t>
  </si>
  <si>
    <t>piasoft@piasoft.it</t>
  </si>
  <si>
    <t>Indirizzo e-mail del Condominio</t>
  </si>
  <si>
    <t>Indirizzo pec del Condominio</t>
  </si>
  <si>
    <t>Sito WEB</t>
  </si>
  <si>
    <t>Prototipo</t>
  </si>
  <si>
    <r>
      <t xml:space="preserve">Codice GOICO del Condominio </t>
    </r>
    <r>
      <rPr>
        <sz val="11"/>
        <color theme="5" tint="-0.499984740745262"/>
        <rFont val="Calibri"/>
        <family val="2"/>
        <scheme val="minor"/>
      </rPr>
      <t>(attribuito dall'utilizzatore)</t>
    </r>
  </si>
  <si>
    <t>IT02 J076 0104 4000 0114 2786 471</t>
  </si>
  <si>
    <t>IBAN del conto corrente condominiale</t>
  </si>
  <si>
    <t>CONDOMINIO PROTOTIPO - SOVERATO</t>
  </si>
  <si>
    <t>Intestazione del conto corrente condominiale</t>
  </si>
  <si>
    <t>(max 68 car.)</t>
  </si>
  <si>
    <t>DENOMINAZIONI DELLE TABELLE DI RIPARTIZIONE DEL CONDOMINIO</t>
  </si>
  <si>
    <t>NOME</t>
  </si>
  <si>
    <t>GENERALE</t>
  </si>
  <si>
    <r>
      <t xml:space="preserve">Tabella n. 1   - </t>
    </r>
    <r>
      <rPr>
        <sz val="11"/>
        <color theme="5" tint="-0.499984740745262"/>
        <rFont val="Calibri"/>
        <family val="2"/>
        <scheme val="minor"/>
      </rPr>
      <t>(solo i primi 12 caratteri saranno usati)</t>
    </r>
  </si>
  <si>
    <t>Tabella A</t>
  </si>
  <si>
    <t xml:space="preserve"> Scala A-38</t>
  </si>
  <si>
    <r>
      <t xml:space="preserve">Tabella n. 2   - </t>
    </r>
    <r>
      <rPr>
        <sz val="11"/>
        <color theme="5" tint="-0.499984740745262"/>
        <rFont val="Calibri"/>
        <family val="2"/>
        <scheme val="minor"/>
      </rPr>
      <t>(solo i primi 12 caratteri saranno usati)</t>
    </r>
  </si>
  <si>
    <t>Tabella B</t>
  </si>
  <si>
    <t>Scala B-30</t>
  </si>
  <si>
    <r>
      <t xml:space="preserve">Tabella n. 3   - </t>
    </r>
    <r>
      <rPr>
        <sz val="11"/>
        <color theme="5" tint="-0.499984740745262"/>
        <rFont val="Calibri"/>
        <family val="2"/>
        <scheme val="minor"/>
      </rPr>
      <t>(solo i primi 12 caratteri saranno usati)</t>
    </r>
  </si>
  <si>
    <t>Tabella C</t>
  </si>
  <si>
    <t>Scala C-22</t>
  </si>
  <si>
    <r>
      <t>Tabella n. 4   -</t>
    </r>
    <r>
      <rPr>
        <sz val="11"/>
        <color theme="5" tint="-0.499984740745262"/>
        <rFont val="Calibri"/>
        <family val="2"/>
        <scheme val="minor"/>
      </rPr>
      <t xml:space="preserve"> (solo i primi 12 caratteri saranno usati)</t>
    </r>
  </si>
  <si>
    <t>Tabella D</t>
  </si>
  <si>
    <t>PORTICO</t>
  </si>
  <si>
    <r>
      <t>Tabella n. 5   -</t>
    </r>
    <r>
      <rPr>
        <sz val="11"/>
        <color theme="5" tint="-0.499984740745262"/>
        <rFont val="Calibri"/>
        <family val="2"/>
        <scheme val="minor"/>
      </rPr>
      <t xml:space="preserve"> (solo i primi 12 caratteri saranno usati)</t>
    </r>
  </si>
  <si>
    <t>Tabella E</t>
  </si>
  <si>
    <t>TUNNEL</t>
  </si>
  <si>
    <t>Tabella F</t>
  </si>
  <si>
    <r>
      <t>Tabella n. 7   -</t>
    </r>
    <r>
      <rPr>
        <sz val="11"/>
        <color theme="5" tint="-0.499984740745262"/>
        <rFont val="Calibri"/>
        <family val="2"/>
        <scheme val="minor"/>
      </rPr>
      <t xml:space="preserve"> (solo i primi 12 caratteri saranno usati)</t>
    </r>
  </si>
  <si>
    <t>Tabella G</t>
  </si>
  <si>
    <r>
      <t xml:space="preserve">Tabella n. 8   - </t>
    </r>
    <r>
      <rPr>
        <sz val="11"/>
        <color theme="5" tint="-0.499984740745262"/>
        <rFont val="Calibri"/>
        <family val="2"/>
        <scheme val="minor"/>
      </rPr>
      <t>(solo i primi 12 caratteri saranno usati)</t>
    </r>
  </si>
  <si>
    <t>Tabella H</t>
  </si>
  <si>
    <r>
      <t>Tabella n. 9   -</t>
    </r>
    <r>
      <rPr>
        <sz val="11"/>
        <color theme="5" tint="-0.499984740745262"/>
        <rFont val="Calibri"/>
        <family val="2"/>
        <scheme val="minor"/>
      </rPr>
      <t xml:space="preserve"> (solo i primi 12 caratteri saranno usati)</t>
    </r>
  </si>
  <si>
    <t>Tabella I</t>
  </si>
  <si>
    <r>
      <t xml:space="preserve">Tabella n. 10 - </t>
    </r>
    <r>
      <rPr>
        <sz val="11"/>
        <color theme="5" tint="-0.499984740745262"/>
        <rFont val="Calibri"/>
        <family val="2"/>
        <scheme val="minor"/>
      </rPr>
      <t>(solo i primi 12 caratteri saranno usati)</t>
    </r>
  </si>
  <si>
    <t>Tabella J</t>
  </si>
  <si>
    <t>DENOMINAZIONI DELLE GESTIONI INTEGRATE (SPECIALI E FONDI)</t>
  </si>
  <si>
    <t>F-LAVORI MANUTENZIONE  (2013-2015)</t>
  </si>
  <si>
    <t>Gestione Speciale e/o Fondo n. 1</t>
  </si>
  <si>
    <t>Gestione Speciale e/o Fondo n. 2</t>
  </si>
  <si>
    <t>Gestione Speciale e/o Fondo n. 3</t>
  </si>
  <si>
    <t>Gestione Speciale e/o Fondo n. 4</t>
  </si>
  <si>
    <t>Gestione Speciale e/o Fondo n. 5</t>
  </si>
  <si>
    <t>DATA E MODALITÀ DI APPROVAZIONE DELLE TABELLE MILLESIMALI</t>
  </si>
  <si>
    <t>Data</t>
  </si>
  <si>
    <t>Data di approvazione delle TABELLE MILLESIMALI</t>
  </si>
  <si>
    <t>DELIBERA ASSEMBLEARE</t>
  </si>
  <si>
    <t>Modalità di approvazione</t>
  </si>
  <si>
    <t>Esercizio condominiale (o anno) gestito</t>
  </si>
  <si>
    <t>Data redazione BILANCIO PREVENTIVO e PIANO DEI CONTI per l'Esercizio</t>
  </si>
  <si>
    <r>
      <t xml:space="preserve">Data alla quale sono eseguiti i calcoli  dei prospetti contabili. 
</t>
    </r>
    <r>
      <rPr>
        <sz val="11"/>
        <color theme="5" tint="-0.499984740745262"/>
        <rFont val="Calibri"/>
        <family val="2"/>
        <scheme val="minor"/>
      </rPr>
      <t>(nel corso dell'esercizio si pone la formula   "=OGGI()" a fine esercizio si pone direttamente la data del 31-12 dell'anno dell'esercizio)</t>
    </r>
  </si>
  <si>
    <t>01/01/2022-31/12/2022</t>
  </si>
  <si>
    <t>Date inizio e fine esercizio</t>
  </si>
  <si>
    <t>DATE di SCADENZA dei PAGAMENTI</t>
  </si>
  <si>
    <t>Conguaglio a debito per l'esercizio precedente</t>
  </si>
  <si>
    <r>
      <t>1</t>
    </r>
    <r>
      <rPr>
        <vertAlign val="superscript"/>
        <sz val="11"/>
        <color theme="1"/>
        <rFont val="Calibri"/>
        <family val="2"/>
        <scheme val="minor"/>
      </rPr>
      <t>a</t>
    </r>
    <r>
      <rPr>
        <sz val="11"/>
        <color theme="1"/>
        <rFont val="Calibri"/>
        <family val="2"/>
      </rPr>
      <t xml:space="preserve"> Rata trimestrale </t>
    </r>
    <r>
      <rPr>
        <sz val="11"/>
        <color theme="5" tint="-0.499984740745262"/>
        <rFont val="Calibri"/>
        <family val="2"/>
        <scheme val="minor"/>
      </rPr>
      <t>(di solito uguale a quella dell'esercizio precedente)</t>
    </r>
  </si>
  <si>
    <r>
      <t>2</t>
    </r>
    <r>
      <rPr>
        <vertAlign val="superscript"/>
        <sz val="11"/>
        <color theme="1"/>
        <rFont val="Calibri"/>
        <family val="2"/>
        <scheme val="minor"/>
      </rPr>
      <t>a</t>
    </r>
    <r>
      <rPr>
        <sz val="11"/>
        <color theme="1"/>
        <rFont val="Calibri"/>
        <family val="2"/>
      </rPr>
      <t xml:space="preserve"> Rata trimestrale </t>
    </r>
    <r>
      <rPr>
        <sz val="11"/>
        <color theme="5" tint="-0.499984740745262"/>
        <rFont val="Calibri"/>
        <family val="2"/>
        <scheme val="minor"/>
      </rPr>
      <t>(con detrazione di 1/3 credito esercizio precedente)</t>
    </r>
  </si>
  <si>
    <r>
      <t>3</t>
    </r>
    <r>
      <rPr>
        <vertAlign val="superscript"/>
        <sz val="11"/>
        <color theme="1"/>
        <rFont val="Calibri"/>
        <family val="2"/>
        <scheme val="minor"/>
      </rPr>
      <t>a</t>
    </r>
    <r>
      <rPr>
        <sz val="11"/>
        <color theme="1"/>
        <rFont val="Calibri"/>
        <family val="2"/>
      </rPr>
      <t xml:space="preserve"> Rata trimestrale</t>
    </r>
    <r>
      <rPr>
        <sz val="11"/>
        <color theme="4" tint="-0.499984740745262"/>
        <rFont val="Calibri"/>
        <family val="2"/>
        <scheme val="minor"/>
      </rPr>
      <t xml:space="preserve"> </t>
    </r>
    <r>
      <rPr>
        <sz val="11"/>
        <color theme="5" tint="-0.499984740745262"/>
        <rFont val="Calibri"/>
        <family val="2"/>
        <scheme val="minor"/>
      </rPr>
      <t>(con detrazione di 1/3 credito esercizio precedente)</t>
    </r>
  </si>
  <si>
    <r>
      <t>4</t>
    </r>
    <r>
      <rPr>
        <vertAlign val="superscript"/>
        <sz val="11"/>
        <color theme="1"/>
        <rFont val="Calibri"/>
        <family val="2"/>
        <scheme val="minor"/>
      </rPr>
      <t>a</t>
    </r>
    <r>
      <rPr>
        <sz val="11"/>
        <color theme="1"/>
        <rFont val="Calibri"/>
        <family val="2"/>
      </rPr>
      <t xml:space="preserve"> Rata trimestrale</t>
    </r>
    <r>
      <rPr>
        <sz val="11"/>
        <color theme="4" tint="-0.499984740745262"/>
        <rFont val="Calibri"/>
        <family val="2"/>
        <scheme val="minor"/>
      </rPr>
      <t xml:space="preserve"> </t>
    </r>
    <r>
      <rPr>
        <sz val="11"/>
        <color theme="5" tint="-0.499984740745262"/>
        <rFont val="Calibri"/>
        <family val="2"/>
        <scheme val="minor"/>
      </rPr>
      <t>(con detrazione di 1/3 credito esercizio precedente)</t>
    </r>
  </si>
  <si>
    <t>Data approvazione RENDICONTO esercizio precedente e BILANCIO PREVENTIVO esercizio in corso</t>
  </si>
  <si>
    <t xml:space="preserve">DILAZIONI concesse dall'Assemblea </t>
  </si>
  <si>
    <t>Numero</t>
  </si>
  <si>
    <t>Numero di giorni di dilazione per pagamento rate</t>
  </si>
  <si>
    <t>Numero di giorni di dilazione per pagamento conguagli</t>
  </si>
  <si>
    <t>DATI AMMINISTRATORE</t>
  </si>
  <si>
    <t>Condomino Amministratore</t>
  </si>
  <si>
    <t>Caratteristica di chi amministra, ovvero "in qualità di"</t>
  </si>
  <si>
    <t>Ing. Pietro CHIEFARI</t>
  </si>
  <si>
    <t>Titolo professionale, Cognome e Nome o Ragione Sociale</t>
  </si>
  <si>
    <t>Viale CUTURELLA, 2/D</t>
  </si>
  <si>
    <t>Indirizzo</t>
  </si>
  <si>
    <t>88068 - SOVERATO (CZ)</t>
  </si>
  <si>
    <t>CAP - Città -Provincia</t>
  </si>
  <si>
    <t>tel.  0967-22235</t>
  </si>
  <si>
    <t>Telefono</t>
  </si>
  <si>
    <t>cell. 328-7569407</t>
  </si>
  <si>
    <t>Cellulare</t>
  </si>
  <si>
    <t>Indirizzo e-mail</t>
  </si>
  <si>
    <t>Indirizzo pec</t>
  </si>
  <si>
    <t>DATI CATASTALI IMMOBILE PROPRIETÀ CONDOMINIALE</t>
  </si>
  <si>
    <t>SOVERATO</t>
  </si>
  <si>
    <t>Comune</t>
  </si>
  <si>
    <t>VIA dei Mille 38 - S1</t>
  </si>
  <si>
    <t>Indirizzo - piano</t>
  </si>
  <si>
    <t>2-326-99</t>
  </si>
  <si>
    <t>Foglio - Particella - Sub</t>
  </si>
  <si>
    <t>1-A/4-2-2,0 vani</t>
  </si>
  <si>
    <t>Zona - Categoria - Classe - Consistenza</t>
  </si>
  <si>
    <t>140,99 euro</t>
  </si>
  <si>
    <t>Rendita</t>
  </si>
  <si>
    <t>ADATTAMENTO DEI PROSPETTTI AL CONDOMINIO</t>
  </si>
  <si>
    <t>I prospetti della procedura, sia di input che di output, hanno un numero massimo di righe e colonne, fissato dalla procedura stessa.
In considerazione del fatto che il numero così fissato potrebbe essere sovrabbondante per il particolare condominio, la procedura automaticamente nasconde le righe e le colonne non necessarie per quel condominio, al fine di migliorare la leggibilità dei prospetti.
Per farlo, utilizza i valori dei parametri forniti dall'utilizzatore nelle celle senza sfondo colorato del prospetto sottostante.
I contenuti delle celle con sfondo colorato non possono essere variati così come le posizioni delle celle.
Non saranno accettati valori dei parametri superiori a quelli massimi riportati nella colonna B.
L'adattamento sarà fatto automaticamente dalla procedura quando si disattiva questo foglio, visualizzandone un altro.</t>
  </si>
  <si>
    <t>PARAMETRI DI ADATTAMENTO</t>
  </si>
  <si>
    <t>VALORE MAX</t>
  </si>
  <si>
    <t>Descrizione e indicazioni sul PARAMETRO</t>
  </si>
  <si>
    <t>PARAMETRI relativi al CONDOMINIO</t>
  </si>
  <si>
    <t>NUMERO</t>
  </si>
  <si>
    <t xml:space="preserve">Numero di UNITÀ FUNZIONALI CONDOMINIALI  (UFC) costituenti il condominio </t>
  </si>
  <si>
    <t xml:space="preserve">Numero di UNITÀ IMMOBILIARI CATASTALI (UI) costituenti il condominio </t>
  </si>
  <si>
    <t>Numero di Condomini o proprietari di unità immobiliari catastali</t>
  </si>
  <si>
    <t>Numero massimo di intestatari di una stessa UI (in comunione o indivisa)</t>
  </si>
  <si>
    <t>NUMERO di CAPITOLI e VOCI nei PIANI DEI CONTI CONDOMINIALI</t>
  </si>
  <si>
    <t>Numero massimo di Capitoli nel piano dei conti delle USCITE</t>
  </si>
  <si>
    <t>Numero di voci del capitolo S.01 delle USCITE</t>
  </si>
  <si>
    <t>Numero di voci del capitolo S.02 delle USCITE</t>
  </si>
  <si>
    <t>Numero di voci del capitolo S.03 delle USCITE</t>
  </si>
  <si>
    <t>Numero di voci del capitolo S.04 delle USCITE</t>
  </si>
  <si>
    <t>Numero di voci del capitolo S.05 delle USCITE</t>
  </si>
  <si>
    <t>Numero di voci del capitolo S.06 delle USCITE</t>
  </si>
  <si>
    <t>Numero di voci del capitolo S.07 delle USCITE</t>
  </si>
  <si>
    <t>Numero di voci del capitolo L       delle USCITE</t>
  </si>
  <si>
    <t>Numero di voci del capitolo U      delle USCITE</t>
  </si>
  <si>
    <t>Numero massimo di Capitoli nel piano dei conti delle ENTRATE</t>
  </si>
  <si>
    <t>Numero di voci del capitolo E      delle ENTRATE</t>
  </si>
  <si>
    <t>Numero di voci del capitolo V      delle ENTRATE</t>
  </si>
  <si>
    <r>
      <t xml:space="preserve">Numero di voci del capitolo F     delle Entrate </t>
    </r>
    <r>
      <rPr>
        <sz val="11"/>
        <color rgb="FF002060"/>
        <rFont val="Calibri"/>
        <family val="2"/>
        <scheme val="minor"/>
      </rPr>
      <t>(= 2 x numero FONDI SPECIALI)</t>
    </r>
  </si>
  <si>
    <t>Numero massimo di Capitoli nel piano dei conti dei CREDITI</t>
  </si>
  <si>
    <t>Numero di voci del capitolo C.01 dei CREDITI</t>
  </si>
  <si>
    <t>Numero di voci del capitolo C.02 dei CREDITI</t>
  </si>
  <si>
    <r>
      <t>Numero di voci del capitolo C.06 dei CREDITI</t>
    </r>
    <r>
      <rPr>
        <sz val="11"/>
        <color rgb="FF002060"/>
        <rFont val="Calibri"/>
        <family val="2"/>
        <scheme val="minor"/>
      </rPr>
      <t xml:space="preserve"> </t>
    </r>
    <r>
      <rPr>
        <sz val="11"/>
        <color rgb="FF800000"/>
        <rFont val="Calibri"/>
        <family val="2"/>
        <scheme val="minor"/>
      </rPr>
      <t>(= numero FONDI)</t>
    </r>
  </si>
  <si>
    <t>Numero massimo di Capitoli nel piano dei conti dei DEBITI</t>
  </si>
  <si>
    <t>Numero di voci del capitolo D.01 dei DEBITI</t>
  </si>
  <si>
    <r>
      <t>Numero di voci del capitolo D.02 dei DEBITI</t>
    </r>
    <r>
      <rPr>
        <sz val="11"/>
        <color rgb="FF002060"/>
        <rFont val="Calibri"/>
        <family val="2"/>
        <scheme val="minor"/>
      </rPr>
      <t xml:space="preserve"> </t>
    </r>
    <r>
      <rPr>
        <sz val="11"/>
        <color rgb="FF800000"/>
        <rFont val="Calibri"/>
        <family val="2"/>
        <scheme val="minor"/>
      </rPr>
      <t>(sempre 5)</t>
    </r>
  </si>
  <si>
    <t>Numero di voci del capitolo D.03 dei DEBITI</t>
  </si>
  <si>
    <t>PARAMETRI relativi ai PROSPETTI FISCALI</t>
  </si>
  <si>
    <r>
      <t xml:space="preserve">Numero massimo di operazioni contabili con rilevanza fiscale </t>
    </r>
    <r>
      <rPr>
        <sz val="11"/>
        <color rgb="FF800000"/>
        <rFont val="Calibri"/>
        <family val="2"/>
        <scheme val="minor"/>
      </rPr>
      <t>(sempre 150)</t>
    </r>
  </si>
  <si>
    <r>
      <t xml:space="preserve">Numero massimo di percipienti per i quali è dovuta la C.U. </t>
    </r>
    <r>
      <rPr>
        <sz val="11"/>
        <color rgb="FF800000"/>
        <rFont val="Calibri"/>
        <family val="2"/>
        <scheme val="minor"/>
      </rPr>
      <t>(sempre 50)</t>
    </r>
  </si>
  <si>
    <t xml:space="preserve">PARAMETRI relativi ai PROSPETTI che riportano CREDITI e DEBITI </t>
  </si>
  <si>
    <t>Numero esercizi precedenti con CREDITI residui in quello in corso</t>
  </si>
  <si>
    <t>Numero esercizi precedenti con DEBITI residui in quello in corso</t>
  </si>
  <si>
    <t>PARAMETRI relativi alle GESTIONI SPECIALI e FONDI</t>
  </si>
  <si>
    <t>5</t>
  </si>
  <si>
    <t>Numero di gestioni speciali e fondi, ovvero che partecipano allo Stato Patrimoniale del condominio, anche solo per avere in comune il conto corrente.</t>
  </si>
  <si>
    <t>PARAMETRI relativi all'esistenza di spese personali nel Preventivo</t>
  </si>
  <si>
    <t>0 - Preventivo senza spese personali   ---  1 - Preventivo con spese personali</t>
  </si>
  <si>
    <t>SCELTE dell'UTILIZZATORE</t>
  </si>
  <si>
    <t>È consentito immettere e/o variare solo i valori delle celle senza sfondo colorato, non è consentito spostare alcuna cella.</t>
  </si>
  <si>
    <t>DATO</t>
  </si>
  <si>
    <t>Indicazioni varie sul dato</t>
  </si>
  <si>
    <t>OPZIONI NELLA CREAZIONE DEI FILE PDF DELLE COMUNICAZIONI</t>
  </si>
  <si>
    <t>0 - per creare un file della comunicazione per ogni condomino.
1 - per creare un unico file della comunicazione per tutti i condomini.</t>
  </si>
  <si>
    <t>0 - per cancellare la cartella EXCEL utilizzata per la creazione del file PDF.
1 - per mantenere  la cartella EXCEL utilizzata per la creazione del file PDF.</t>
  </si>
  <si>
    <r>
      <t xml:space="preserve">Tabella i cui millesimi sono riportati nell'intestazione della comunicazione.
</t>
    </r>
    <r>
      <rPr>
        <sz val="11"/>
        <color theme="4" tint="-0.499984740745262"/>
        <rFont val="Calibri"/>
        <family val="2"/>
        <scheme val="minor"/>
      </rPr>
      <t>(Nel caso di comunicazione generica, la comunicazione sarà redatta solo per i condomini che hanno millesimi diversi da zero nella tabella indicata.)</t>
    </r>
  </si>
  <si>
    <t>Adobe Acrobat Reader DC</t>
  </si>
  <si>
    <r>
      <t xml:space="preserve">Programma di lettura dei PDF </t>
    </r>
    <r>
      <rPr>
        <sz val="10"/>
        <color rgb="FF002060"/>
        <rFont val="Calibri"/>
        <family val="2"/>
        <scheme val="minor"/>
      </rPr>
      <t>(Vivamente consigliato AdobeAcrobat Reader DC)</t>
    </r>
  </si>
  <si>
    <t>0 - per non riportare la data di stampa sulla copertina
1 - per riportare la data di stampa sulla copertina</t>
  </si>
  <si>
    <t>Luogo della comunicazione</t>
  </si>
  <si>
    <r>
      <t xml:space="preserve">Data della comunicazione. 
</t>
    </r>
    <r>
      <rPr>
        <sz val="11"/>
        <color theme="3" tint="-0.499984740745262"/>
        <rFont val="Calibri"/>
        <family val="2"/>
        <scheme val="minor"/>
      </rPr>
      <t>(si può porre "=OGGI()" o direttamente una data nel formato gg-mm-aaaa)</t>
    </r>
  </si>
  <si>
    <t>TESTO sui PULSANTI dei PROMEMORIA</t>
  </si>
  <si>
    <t>CONSEGNE COMUNICAZ.</t>
  </si>
  <si>
    <r>
      <t xml:space="preserve">Pulsante PROMEMORIA 1  </t>
    </r>
    <r>
      <rPr>
        <sz val="11"/>
        <color theme="4" tint="-0.499984740745262"/>
        <rFont val="Calibri"/>
        <family val="2"/>
        <scheme val="minor"/>
      </rPr>
      <t>[ max. 22 caratteri]</t>
    </r>
  </si>
  <si>
    <t>SCADENZE</t>
  </si>
  <si>
    <r>
      <t xml:space="preserve">Pulsante PROMEMORIA 2  </t>
    </r>
    <r>
      <rPr>
        <sz val="11"/>
        <color theme="4" tint="-0.499984740745262"/>
        <rFont val="Calibri"/>
        <family val="2"/>
        <scheme val="minor"/>
      </rPr>
      <t>[ max. 22 caratteri]</t>
    </r>
  </si>
  <si>
    <t>TESTO per le INTESTAZIONI e PIÈ DI PAGINA delle PAGINE da STAMPARE</t>
  </si>
  <si>
    <t>Condominio "Prototipo"</t>
  </si>
  <si>
    <r>
      <t xml:space="preserve">Intestazione </t>
    </r>
    <r>
      <rPr>
        <sz val="11"/>
        <color theme="4" tint="-0.499984740745262"/>
        <rFont val="Calibri"/>
        <family val="2"/>
        <scheme val="minor"/>
      </rPr>
      <t>[compatibilmente con la larghezza della pagina]</t>
    </r>
  </si>
  <si>
    <t>Condominio PROTOTIPO</t>
  </si>
  <si>
    <r>
      <t xml:space="preserve">Piè di pagina </t>
    </r>
    <r>
      <rPr>
        <sz val="11"/>
        <color theme="4" tint="-0.499984740745262"/>
        <rFont val="Calibri"/>
        <family val="2"/>
        <scheme val="minor"/>
      </rPr>
      <t>[compatibilmente con la larghezza della pagina]</t>
    </r>
  </si>
  <si>
    <t>ALTRI PARAMETRI A SCELTA DALL'UTILIZZATORE</t>
  </si>
  <si>
    <t>0 - stampa elenco condomini uso amministratore.
1 - stampa elenco condomini uso esterno.</t>
  </si>
  <si>
    <t>1 - Stampa Tabella per condomini.
2 - Stampa Tabella per Unità Immobiliari e per Condomini.
3 - Stampa Tabella per Unità Funzionali, per Unità Immobiliari e per Condomini.</t>
  </si>
  <si>
    <t xml:space="preserve">0 - stampa pagine interne fascicolo PDF in bianco e nero.
1 - stampa pagine interne fascicolo PDF a colori.
L'opzione non è valida per il fascicolo del Bilancio Preventivo e del Rendiconto </t>
  </si>
  <si>
    <t>0 - stampe senza riparto proprietario inquilino
1 - stampe con riparto proprietario inquilino</t>
  </si>
  <si>
    <t>U2022-042</t>
  </si>
  <si>
    <r>
      <t xml:space="preserve">Numero ultima lettera-ricevuta emessa per pagamento quote condominiali.
</t>
    </r>
    <r>
      <rPr>
        <sz val="9"/>
        <color theme="4"/>
        <rFont val="Calibri"/>
        <family val="2"/>
        <scheme val="minor"/>
      </rPr>
      <t>(U[anno esercizio]-[stringa di tre lettere che interpetrata come numero sarà incrementata all'emissione della successiva lettera-ricevuta])</t>
    </r>
  </si>
  <si>
    <t>Possono essere variati solo i valori delle celle senza sfondo colorato.
I dati delle celle delle colonne con intestazione in rosso alla riga 10 sono necessari.</t>
  </si>
  <si>
    <t>UNITÀ FUNZIONALI</t>
  </si>
  <si>
    <t>IDENTIFICATIVI CONDOMINIALI</t>
  </si>
  <si>
    <t>UBICAZIONE REALE</t>
  </si>
  <si>
    <t>DESTINAZIONE</t>
  </si>
  <si>
    <t>n° U.F.</t>
  </si>
  <si>
    <t>Codice Unità
Funzionale
Condominiale</t>
  </si>
  <si>
    <t>Codice Unità
Immobiliare o Catastale
cui appartiene</t>
  </si>
  <si>
    <t>Odonimo</t>
  </si>
  <si>
    <t>Civico</t>
  </si>
  <si>
    <t>Edificio</t>
  </si>
  <si>
    <t>Scala</t>
  </si>
  <si>
    <t>Piano</t>
  </si>
  <si>
    <t>Interno</t>
  </si>
  <si>
    <t>Utilizzazione
reale</t>
  </si>
  <si>
    <t>UF01</t>
  </si>
  <si>
    <t>U01</t>
  </si>
  <si>
    <t>Via dei MILLE</t>
  </si>
  <si>
    <t>A</t>
  </si>
  <si>
    <t>S1</t>
  </si>
  <si>
    <t>GARAGE</t>
  </si>
  <si>
    <t>UF02</t>
  </si>
  <si>
    <t>U02</t>
  </si>
  <si>
    <t>UF03</t>
  </si>
  <si>
    <t>U03</t>
  </si>
  <si>
    <t>UF04</t>
  </si>
  <si>
    <t>U04</t>
  </si>
  <si>
    <t>UF05</t>
  </si>
  <si>
    <t>U05</t>
  </si>
  <si>
    <t>UF06</t>
  </si>
  <si>
    <t>U06</t>
  </si>
  <si>
    <t>UF07</t>
  </si>
  <si>
    <t>U07</t>
  </si>
  <si>
    <t>B</t>
  </si>
  <si>
    <t>UF08</t>
  </si>
  <si>
    <t>U08</t>
  </si>
  <si>
    <t>UF09</t>
  </si>
  <si>
    <t>U09</t>
  </si>
  <si>
    <t>UF10</t>
  </si>
  <si>
    <t>U10</t>
  </si>
  <si>
    <t>UF11</t>
  </si>
  <si>
    <t>U11</t>
  </si>
  <si>
    <t>UF12</t>
  </si>
  <si>
    <t>U12</t>
  </si>
  <si>
    <t>UF13</t>
  </si>
  <si>
    <t>U13</t>
  </si>
  <si>
    <t>C</t>
  </si>
  <si>
    <t>UF14</t>
  </si>
  <si>
    <t>U14</t>
  </si>
  <si>
    <t>UF15</t>
  </si>
  <si>
    <t>U15</t>
  </si>
  <si>
    <t>UF16</t>
  </si>
  <si>
    <t>U16</t>
  </si>
  <si>
    <t>UF17</t>
  </si>
  <si>
    <t>U17</t>
  </si>
  <si>
    <t>UF18</t>
  </si>
  <si>
    <t>U18</t>
  </si>
  <si>
    <t>DEPOSITO</t>
  </si>
  <si>
    <t>UF19</t>
  </si>
  <si>
    <t>U19</t>
  </si>
  <si>
    <t>UF20</t>
  </si>
  <si>
    <t>U20</t>
  </si>
  <si>
    <t>UF21</t>
  </si>
  <si>
    <t>U21</t>
  </si>
  <si>
    <t>UF22</t>
  </si>
  <si>
    <t>U22</t>
  </si>
  <si>
    <t>UF23</t>
  </si>
  <si>
    <t>U23</t>
  </si>
  <si>
    <t>UF24</t>
  </si>
  <si>
    <t>U24</t>
  </si>
  <si>
    <t>PT</t>
  </si>
  <si>
    <t>NEGOZIO</t>
  </si>
  <si>
    <t>UF25</t>
  </si>
  <si>
    <t>U25</t>
  </si>
  <si>
    <t>UF26</t>
  </si>
  <si>
    <t>U26</t>
  </si>
  <si>
    <t>UF27</t>
  </si>
  <si>
    <t>U27</t>
  </si>
  <si>
    <t>UF28</t>
  </si>
  <si>
    <t>U28</t>
  </si>
  <si>
    <t>UF29</t>
  </si>
  <si>
    <t>U29</t>
  </si>
  <si>
    <t>APPARTAMENTO</t>
  </si>
  <si>
    <t>UF30</t>
  </si>
  <si>
    <t>U30</t>
  </si>
  <si>
    <t>UF31</t>
  </si>
  <si>
    <t>UF32</t>
  </si>
  <si>
    <t>U31</t>
  </si>
  <si>
    <t>UF33</t>
  </si>
  <si>
    <t>U32</t>
  </si>
  <si>
    <t>UF34</t>
  </si>
  <si>
    <t>U33</t>
  </si>
  <si>
    <t>UF35</t>
  </si>
  <si>
    <t>U34</t>
  </si>
  <si>
    <t>UF36</t>
  </si>
  <si>
    <t>U35</t>
  </si>
  <si>
    <t>UF37</t>
  </si>
  <si>
    <t>U36</t>
  </si>
  <si>
    <t>UF38</t>
  </si>
  <si>
    <t>U37</t>
  </si>
  <si>
    <t>UF39</t>
  </si>
  <si>
    <t>U38</t>
  </si>
  <si>
    <t>UF40</t>
  </si>
  <si>
    <t>U39</t>
  </si>
  <si>
    <t>UF41</t>
  </si>
  <si>
    <t>U40</t>
  </si>
  <si>
    <t>UF42</t>
  </si>
  <si>
    <t>U41</t>
  </si>
  <si>
    <t>UF43</t>
  </si>
  <si>
    <t>U42</t>
  </si>
  <si>
    <t>UF44</t>
  </si>
  <si>
    <t>U43</t>
  </si>
  <si>
    <t>UF45</t>
  </si>
  <si>
    <t>U44</t>
  </si>
  <si>
    <t>UF46</t>
  </si>
  <si>
    <t>U45</t>
  </si>
  <si>
    <t>SOFFITTA</t>
  </si>
  <si>
    <t>UF47</t>
  </si>
  <si>
    <t>U46</t>
  </si>
  <si>
    <t>UF48</t>
  </si>
  <si>
    <t>UF49</t>
  </si>
  <si>
    <t>UF50</t>
  </si>
  <si>
    <t>UF51</t>
  </si>
  <si>
    <t>UF52</t>
  </si>
  <si>
    <t>UF53</t>
  </si>
  <si>
    <t>UF54</t>
  </si>
  <si>
    <t>UF55</t>
  </si>
  <si>
    <t>UF56</t>
  </si>
  <si>
    <t>UF57</t>
  </si>
  <si>
    <t>UF58</t>
  </si>
  <si>
    <t>UF59</t>
  </si>
  <si>
    <t>UF60</t>
  </si>
  <si>
    <t>UF61</t>
  </si>
  <si>
    <t>UF62</t>
  </si>
  <si>
    <t>UF63</t>
  </si>
  <si>
    <t>UF64</t>
  </si>
  <si>
    <t>UF65</t>
  </si>
  <si>
    <t>UF66</t>
  </si>
  <si>
    <t>UF67</t>
  </si>
  <si>
    <t>UF68</t>
  </si>
  <si>
    <t>UF69</t>
  </si>
  <si>
    <t>UF70</t>
  </si>
  <si>
    <t>UF71</t>
  </si>
  <si>
    <t>UF72</t>
  </si>
  <si>
    <t>UF73</t>
  </si>
  <si>
    <t>UF74</t>
  </si>
  <si>
    <t>UF75</t>
  </si>
  <si>
    <t>UF76</t>
  </si>
  <si>
    <t>UF77</t>
  </si>
  <si>
    <t>UF78</t>
  </si>
  <si>
    <t>UF79</t>
  </si>
  <si>
    <t>UF80</t>
  </si>
  <si>
    <t>UF81</t>
  </si>
  <si>
    <t>UF82</t>
  </si>
  <si>
    <t>UF83</t>
  </si>
  <si>
    <t>UF84</t>
  </si>
  <si>
    <t>UF85</t>
  </si>
  <si>
    <t>UF86</t>
  </si>
  <si>
    <t>UF87</t>
  </si>
  <si>
    <t>UF88</t>
  </si>
  <si>
    <t>UF89</t>
  </si>
  <si>
    <t>UF90</t>
  </si>
  <si>
    <t>UF91</t>
  </si>
  <si>
    <t>UF92</t>
  </si>
  <si>
    <t>UF93</t>
  </si>
  <si>
    <t>UF94</t>
  </si>
  <si>
    <t>UF95</t>
  </si>
  <si>
    <t>UF96</t>
  </si>
  <si>
    <t>UF97</t>
  </si>
  <si>
    <t>UF98</t>
  </si>
  <si>
    <t>UF99</t>
  </si>
  <si>
    <t>Possono essere variati solo i valori delle celle senza sfondo colorato.I dati delle celle delle colonne con intestazione in rosso alla riga 10 sono necessari.</t>
  </si>
  <si>
    <t>UNITÀ IMMOBILIARI o CATASTALI</t>
  </si>
  <si>
    <t>IDENTIFICATIVI
CONDOMINIALI</t>
  </si>
  <si>
    <t>PROPRIETÀ</t>
  </si>
  <si>
    <t>IDENTIFICATIVI CATASTALI</t>
  </si>
  <si>
    <t>UBICAZIONE
CATASTALE</t>
  </si>
  <si>
    <t>DESTINAZIONE
CATASTALE</t>
  </si>
  <si>
    <t>n° U.I.</t>
  </si>
  <si>
    <t xml:space="preserve">Codice
Unità Immobiliare
o Catastale
</t>
  </si>
  <si>
    <t>Unità
Funzionali
costituenti</t>
  </si>
  <si>
    <t>Codice Condomino
Proprietario</t>
  </si>
  <si>
    <t>Condomino</t>
  </si>
  <si>
    <t>Codice Catastale
Comune</t>
  </si>
  <si>
    <t>Foglio</t>
  </si>
  <si>
    <t>Particella</t>
  </si>
  <si>
    <t>Subalterno</t>
  </si>
  <si>
    <t>Zona Censuaria</t>
  </si>
  <si>
    <t>Categoria</t>
  </si>
  <si>
    <t>Classe</t>
  </si>
  <si>
    <t>Consistenza
(vani)</t>
  </si>
  <si>
    <t>Consistenza
(mq)</t>
  </si>
  <si>
    <t>Rendita
(euro)</t>
  </si>
  <si>
    <t>Utilizzazione
Catastale</t>
  </si>
  <si>
    <t>C19</t>
  </si>
  <si>
    <t>I872</t>
  </si>
  <si>
    <t>U</t>
  </si>
  <si>
    <t>C/6</t>
  </si>
  <si>
    <t>2</t>
  </si>
  <si>
    <t>P1S1</t>
  </si>
  <si>
    <t>C22</t>
  </si>
  <si>
    <t>C05</t>
  </si>
  <si>
    <t>1</t>
  </si>
  <si>
    <t>21,48</t>
  </si>
  <si>
    <t>UF04+UF31</t>
  </si>
  <si>
    <t>C20</t>
  </si>
  <si>
    <t>A/2</t>
  </si>
  <si>
    <t>7,5</t>
  </si>
  <si>
    <t>S1-P2</t>
  </si>
  <si>
    <t>ABITAZIONE</t>
  </si>
  <si>
    <t>C11</t>
  </si>
  <si>
    <t>22,31</t>
  </si>
  <si>
    <t>C13</t>
  </si>
  <si>
    <t>6</t>
  </si>
  <si>
    <t>C12</t>
  </si>
  <si>
    <t>C18</t>
  </si>
  <si>
    <t>C09</t>
  </si>
  <si>
    <t>C02</t>
  </si>
  <si>
    <t>Via DROSI, 30</t>
  </si>
  <si>
    <t>C21</t>
  </si>
  <si>
    <t>C16</t>
  </si>
  <si>
    <t>C17</t>
  </si>
  <si>
    <t>C06</t>
  </si>
  <si>
    <t>C07</t>
  </si>
  <si>
    <t>7</t>
  </si>
  <si>
    <t>C01</t>
  </si>
  <si>
    <t>C10</t>
  </si>
  <si>
    <t>C/2</t>
  </si>
  <si>
    <t>MAGAZZINO</t>
  </si>
  <si>
    <t>C04</t>
  </si>
  <si>
    <t>C03</t>
  </si>
  <si>
    <t>C15</t>
  </si>
  <si>
    <t>C/1</t>
  </si>
  <si>
    <t>A/10</t>
  </si>
  <si>
    <t>3,5</t>
  </si>
  <si>
    <t>STUDIO</t>
  </si>
  <si>
    <t>C23</t>
  </si>
  <si>
    <t>397,67</t>
  </si>
  <si>
    <t>P1</t>
  </si>
  <si>
    <t>6,5</t>
  </si>
  <si>
    <t>P2</t>
  </si>
  <si>
    <t>P3-P4</t>
  </si>
  <si>
    <t>A/3</t>
  </si>
  <si>
    <t>P3</t>
  </si>
  <si>
    <t>C14</t>
  </si>
  <si>
    <t>5,5</t>
  </si>
  <si>
    <t>4</t>
  </si>
  <si>
    <t>snc</t>
  </si>
  <si>
    <t>A/1</t>
  </si>
  <si>
    <t>9,5</t>
  </si>
  <si>
    <t>C08</t>
  </si>
  <si>
    <t>P4</t>
  </si>
  <si>
    <t>U47</t>
  </si>
  <si>
    <t>U48</t>
  </si>
  <si>
    <t>U49</t>
  </si>
  <si>
    <t>U50</t>
  </si>
  <si>
    <t>U51</t>
  </si>
  <si>
    <t>U52</t>
  </si>
  <si>
    <t>U53</t>
  </si>
  <si>
    <t>U54</t>
  </si>
  <si>
    <t>U55</t>
  </si>
  <si>
    <t>U56</t>
  </si>
  <si>
    <t>U57</t>
  </si>
  <si>
    <t>U58</t>
  </si>
  <si>
    <t>U59</t>
  </si>
  <si>
    <t>U60</t>
  </si>
  <si>
    <t>U61</t>
  </si>
  <si>
    <t>U62</t>
  </si>
  <si>
    <t>U63</t>
  </si>
  <si>
    <t>U64</t>
  </si>
  <si>
    <t>U65</t>
  </si>
  <si>
    <t>U66</t>
  </si>
  <si>
    <t>U67</t>
  </si>
  <si>
    <t>U68</t>
  </si>
  <si>
    <t>U69</t>
  </si>
  <si>
    <t>U70</t>
  </si>
  <si>
    <t>U71</t>
  </si>
  <si>
    <t>U72</t>
  </si>
  <si>
    <t>U73</t>
  </si>
  <si>
    <t>U74</t>
  </si>
  <si>
    <t>U75</t>
  </si>
  <si>
    <t>U76</t>
  </si>
  <si>
    <t>U77</t>
  </si>
  <si>
    <t>U78</t>
  </si>
  <si>
    <t>U79</t>
  </si>
  <si>
    <t>U80</t>
  </si>
  <si>
    <t>U81</t>
  </si>
  <si>
    <t>U82</t>
  </si>
  <si>
    <t>U83</t>
  </si>
  <si>
    <t>U84</t>
  </si>
  <si>
    <t>U85</t>
  </si>
  <si>
    <t>U86</t>
  </si>
  <si>
    <t>U87</t>
  </si>
  <si>
    <t>U88</t>
  </si>
  <si>
    <t>U89</t>
  </si>
  <si>
    <t>U90</t>
  </si>
  <si>
    <t>U91</t>
  </si>
  <si>
    <t>U92</t>
  </si>
  <si>
    <t>U93</t>
  </si>
  <si>
    <t>U94</t>
  </si>
  <si>
    <t>U95</t>
  </si>
  <si>
    <t>U96</t>
  </si>
  <si>
    <t>U97</t>
  </si>
  <si>
    <t>U98</t>
  </si>
  <si>
    <t>U99</t>
  </si>
  <si>
    <t>Non variare le celle con sfondo colorato. I dati dei condomini devono essere riportati nelle celle senza sfondo colorato. I dati delle celle delle colonne con intestazione in rosso alla riga 10 sono necessari.</t>
  </si>
  <si>
    <t>CONDOMINI</t>
  </si>
  <si>
    <t>1° PROPRIETARIO o INTESTATARIO</t>
  </si>
  <si>
    <t>2° PROPRIETARIO o INTESTATARIO</t>
  </si>
  <si>
    <t>3° PROPRIETARIO o INTESTATARIO</t>
  </si>
  <si>
    <t>4° PROPRIETARIO o INTESTATARIO</t>
  </si>
  <si>
    <t>5° PROPRIETARIO o INTESTATARIO</t>
  </si>
  <si>
    <t>6° PROPRIETARIO o INTESTATARIO</t>
  </si>
  <si>
    <t>N.</t>
  </si>
  <si>
    <t>DATI IDENTIFICATIVI</t>
  </si>
  <si>
    <t>DATI DI CONTATTO</t>
  </si>
  <si>
    <t>%</t>
  </si>
  <si>
    <t>DATI FISCALI</t>
  </si>
  <si>
    <t>CODICE</t>
  </si>
  <si>
    <t>DENOMINAZIONE</t>
  </si>
  <si>
    <t>S</t>
  </si>
  <si>
    <t>REFERENTE</t>
  </si>
  <si>
    <t>INDIRIZZO</t>
  </si>
  <si>
    <t>CAP</t>
  </si>
  <si>
    <t>CITTÀ</t>
  </si>
  <si>
    <t>PROV.</t>
  </si>
  <si>
    <t>TELEFONO</t>
  </si>
  <si>
    <t>CELLULLARE</t>
  </si>
  <si>
    <t>INDIRIZZO EMAIL</t>
  </si>
  <si>
    <t>INDIRIZZO PEC</t>
  </si>
  <si>
    <t>PROP.</t>
  </si>
  <si>
    <t>PROPRIO o COMMERCIALE</t>
  </si>
  <si>
    <t>C.F.</t>
  </si>
  <si>
    <t>DOMICILIO FISCALE</t>
  </si>
  <si>
    <t>Prov.</t>
  </si>
  <si>
    <t>TEL./CELL.</t>
  </si>
  <si>
    <t>Condomino01</t>
  </si>
  <si>
    <t>M</t>
  </si>
  <si>
    <t>Via Corrado Alvaro  trav. 4 n. 13</t>
  </si>
  <si>
    <t>89044</t>
  </si>
  <si>
    <t>LOCRI</t>
  </si>
  <si>
    <t>RC</t>
  </si>
  <si>
    <t>Via Don Vittorio  trav. 4 n. 13</t>
  </si>
  <si>
    <t>Condomino02</t>
  </si>
  <si>
    <t>P</t>
  </si>
  <si>
    <t>CHIEFARI PIETRO</t>
  </si>
  <si>
    <t>Viale CUTURELLA  2/D</t>
  </si>
  <si>
    <t>CZ</t>
  </si>
  <si>
    <t>Proprietario02_01</t>
  </si>
  <si>
    <t>Proprietario02_02</t>
  </si>
  <si>
    <t>Proprietario02_03</t>
  </si>
  <si>
    <t>Via G. VERDI  51</t>
  </si>
  <si>
    <t>S.ANDREA JONIO</t>
  </si>
  <si>
    <t>Proprietario02_04</t>
  </si>
  <si>
    <t>Via G. VERDI, 51</t>
  </si>
  <si>
    <t>Condomino03</t>
  </si>
  <si>
    <t>F</t>
  </si>
  <si>
    <t>Via dei MILLE  86</t>
  </si>
  <si>
    <t>Condomino04 S.r.l.</t>
  </si>
  <si>
    <t>D</t>
  </si>
  <si>
    <t>Via dei MILLE  16/18</t>
  </si>
  <si>
    <t>Condomino05</t>
  </si>
  <si>
    <t>T</t>
  </si>
  <si>
    <t>Via dei MILLE  38</t>
  </si>
  <si>
    <t>Proprietario05_01</t>
  </si>
  <si>
    <t>Proprietario05_02</t>
  </si>
  <si>
    <t>88060</t>
  </si>
  <si>
    <t>Condomino06</t>
  </si>
  <si>
    <t>Via NAZIONALE  255</t>
  </si>
  <si>
    <t>BADOLATO</t>
  </si>
  <si>
    <t>Condomino07</t>
  </si>
  <si>
    <t>Via dei MILLE  22</t>
  </si>
  <si>
    <t>VIA dei MILLE  22</t>
  </si>
  <si>
    <t>Eredi Condomino08</t>
  </si>
  <si>
    <t>Via MONTI IBLEI  1</t>
  </si>
  <si>
    <t>Proprietario08_01</t>
  </si>
  <si>
    <t>Proprietario08_02</t>
  </si>
  <si>
    <t>VIA MONTI IBLEI  1</t>
  </si>
  <si>
    <t>Condomino09 S.r.l.</t>
  </si>
  <si>
    <t>Condomino10</t>
  </si>
  <si>
    <t>Condomino11</t>
  </si>
  <si>
    <t>Via SPASARI  33</t>
  </si>
  <si>
    <t>88100</t>
  </si>
  <si>
    <t>CATANZARO</t>
  </si>
  <si>
    <t>Condomino12</t>
  </si>
  <si>
    <t>Via dei MILLE  30</t>
  </si>
  <si>
    <t>Condomino13</t>
  </si>
  <si>
    <t>Condomino14</t>
  </si>
  <si>
    <t>Condomino15</t>
  </si>
  <si>
    <t>Via dei MILLE  20/18</t>
  </si>
  <si>
    <t>Condomino16</t>
  </si>
  <si>
    <t>Proprietario16_01</t>
  </si>
  <si>
    <t>Proprietario16_02</t>
  </si>
  <si>
    <t>Condomino17</t>
  </si>
  <si>
    <t>R</t>
  </si>
  <si>
    <t>Proprietario17_01</t>
  </si>
  <si>
    <t>Proprietario17_02</t>
  </si>
  <si>
    <t>Via delle ALPI  30</t>
  </si>
  <si>
    <t>Proprietario17_03</t>
  </si>
  <si>
    <t>Via delle ALPI 22</t>
  </si>
  <si>
    <t>Condomino18</t>
  </si>
  <si>
    <t>Viale Bruno BUOZZI  31/A9</t>
  </si>
  <si>
    <t>00173</t>
  </si>
  <si>
    <t>ROMA</t>
  </si>
  <si>
    <t>RM</t>
  </si>
  <si>
    <t>Condomino19</t>
  </si>
  <si>
    <t>Condomino20</t>
  </si>
  <si>
    <t>Via MONTI PELORITANI  3</t>
  </si>
  <si>
    <t>Condomino21</t>
  </si>
  <si>
    <t>Condomino22</t>
  </si>
  <si>
    <t>Condomino23</t>
  </si>
  <si>
    <t>Via dei MILLE 38</t>
  </si>
  <si>
    <t>88068</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</si>
  <si>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</si>
  <si>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</si>
  <si>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</si>
  <si>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</si>
  <si>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</si>
  <si>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</si>
  <si>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</si>
  <si>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</si>
  <si>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</si>
  <si>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</si>
  <si>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</si>
  <si>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</si>
  <si>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</si>
  <si>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</si>
  <si>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</si>
  <si>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</si>
  <si>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</si>
  <si>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</si>
  <si>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</si>
  <si>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</si>
  <si>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</si>
  <si>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</si>
  <si>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</si>
  <si>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</si>
  <si>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</si>
  <si>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</si>
  <si>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</si>
  <si>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</si>
  <si>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</si>
  <si>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</si>
  <si>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</si>
  <si>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</si>
  <si>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</si>
  <si>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</si>
  <si>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</si>
  <si>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</si>
  <si>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</si>
  <si>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</si>
  <si>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</si>
  <si>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</si>
  <si>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</si>
  <si>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</si>
  <si>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</si>
  <si>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</si>
  <si>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</si>
  <si>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</si>
  <si>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</si>
  <si>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</si>
  <si>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</si>
  <si>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</si>
  <si>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</si>
  <si>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</si>
  <si>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</si>
  <si>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</si>
  <si>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</si>
  <si>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</si>
  <si>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</si>
  <si>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</si>
  <si>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</si>
  <si>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</si>
  <si>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</si>
  <si>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</si>
  <si>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</si>
  <si>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</si>
  <si>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</si>
  <si>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</si>
  <si>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</si>
  <si>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</si>
  <si>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</si>
  <si>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</si>
  <si>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</si>
  <si>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</si>
  <si>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</si>
  <si>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</si>
  <si>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</si>
  <si>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</si>
  <si>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TABELLE MILLESIMALI per UNITÀ FUNZIONALI</t>
  </si>
  <si>
    <t>Codice Unità
Funzionale</t>
  </si>
  <si>
    <t>Codice Unità
Immobiliare
cui appartiene</t>
  </si>
  <si>
    <t>TOTALI</t>
  </si>
  <si>
    <t>PIANO GENERALE DEI CONTI</t>
  </si>
  <si>
    <t>PIANO DELLE USCITE</t>
  </si>
  <si>
    <t>SEZIONI, CAPITOLI e VOCI</t>
  </si>
  <si>
    <t>CODICE
CONTO</t>
  </si>
  <si>
    <t>TABELLA
RIPARTO</t>
  </si>
  <si>
    <t>PERCENTUALE SUDDIVISIONE</t>
  </si>
  <si>
    <t>PROPRIETARI</t>
  </si>
  <si>
    <t>INQUILINI</t>
  </si>
  <si>
    <t>SPESE GENERALI</t>
  </si>
  <si>
    <t>S.01</t>
  </si>
  <si>
    <t xml:space="preserve">ASSICURAZIONE FABBRICATO </t>
  </si>
  <si>
    <t>S.01.01</t>
  </si>
  <si>
    <t>CANCELLERIA</t>
  </si>
  <si>
    <t>S.01.02</t>
  </si>
  <si>
    <t xml:space="preserve">POSTALI, TELEGRAFICHE, TELEFONICHE E WEB </t>
  </si>
  <si>
    <t>S.01.03</t>
  </si>
  <si>
    <t xml:space="preserve">DIRITTI BOLLI TASSE </t>
  </si>
  <si>
    <t>S.01.04</t>
  </si>
  <si>
    <t>SPESE PER ADEMPIMENTI FISCALI</t>
  </si>
  <si>
    <t>S.01.05</t>
  </si>
  <si>
    <t>COMPENSI AMMINISTRATORE</t>
  </si>
  <si>
    <t>S.01.06</t>
  </si>
  <si>
    <t>COMPENSI A TERZI (consulenti, ...)</t>
  </si>
  <si>
    <t>S.01.07</t>
  </si>
  <si>
    <t>SPESE LEGALI, CONTRATTUALI e RECUPERO CREDITI</t>
  </si>
  <si>
    <t>S.01.08</t>
  </si>
  <si>
    <t>ONERI E SPESE BANCARIE</t>
  </si>
  <si>
    <t>S.01.09</t>
  </si>
  <si>
    <t>ALTRE SPESE GENERALI</t>
  </si>
  <si>
    <t>S.01.10</t>
  </si>
  <si>
    <t>VARIE IMPREVISTE ED ALTRE SPESE DOCUMENTATE INQUILINO</t>
  </si>
  <si>
    <t>S.01.11</t>
  </si>
  <si>
    <t>VARIE IMPREVISTE ED ALTRE SPESE DOCUMENTATE PROPRIETARIO</t>
  </si>
  <si>
    <t>S.01.12</t>
  </si>
  <si>
    <t>S.01.13</t>
  </si>
  <si>
    <t>S.01.14</t>
  </si>
  <si>
    <t>S.01.15</t>
  </si>
  <si>
    <t>PULIZIE</t>
  </si>
  <si>
    <t>S.02</t>
  </si>
  <si>
    <t>PULIZIA INTERCAPEDINI E PARTI COMUNI</t>
  </si>
  <si>
    <t>S.02.01</t>
  </si>
  <si>
    <t>PULIZIA SCALE E ANDRONE  civico 38</t>
  </si>
  <si>
    <t>S.02.02</t>
  </si>
  <si>
    <t>PULIZIA SCALE E ANDRONE  civico 30</t>
  </si>
  <si>
    <t>S.02.03</t>
  </si>
  <si>
    <t>PULIZIA SCALE E ANDRONE  civico 22</t>
  </si>
  <si>
    <t>S.02.04</t>
  </si>
  <si>
    <t>PULIZIA PORTICO</t>
  </si>
  <si>
    <t>S.02.05</t>
  </si>
  <si>
    <t>E</t>
  </si>
  <si>
    <t>PULIZIA TUNNEL</t>
  </si>
  <si>
    <t>S.02.06</t>
  </si>
  <si>
    <t>S.02.07</t>
  </si>
  <si>
    <t>S.02.08</t>
  </si>
  <si>
    <t>S.02.09</t>
  </si>
  <si>
    <t>S.02.10</t>
  </si>
  <si>
    <t>MANUTENZIONE ORDINARIA</t>
  </si>
  <si>
    <t>S.03</t>
  </si>
  <si>
    <t>CANCELLO BOX e IMPIANTI RELATIVI AL TUNNEL</t>
  </si>
  <si>
    <t>S.03.01</t>
  </si>
  <si>
    <t>OPERE EDILI ED IMPIANTISTICHE - Scala A - civico 38 (tab. B)</t>
  </si>
  <si>
    <t>S.03.02</t>
  </si>
  <si>
    <t>OPERE EDILI ED IMPIANTISTICHE - Scala B - civico 30 (tab. C)</t>
  </si>
  <si>
    <t>S.03.03</t>
  </si>
  <si>
    <t>OPERE EDILI ED IMPIANTISTICHE - Scala C - civico 22 (tab. C)</t>
  </si>
  <si>
    <t>S.03.04</t>
  </si>
  <si>
    <t>ASCENSORE - Scala A - civico 38 (tab. B)</t>
  </si>
  <si>
    <t>S.03.05</t>
  </si>
  <si>
    <t>ASCENSORE - Scala B - civico 30 (tab. C)</t>
  </si>
  <si>
    <t>S.03.06</t>
  </si>
  <si>
    <t xml:space="preserve"> ASCENSORE - Scala C - civico 22 (tab. D)</t>
  </si>
  <si>
    <t>S.03.07</t>
  </si>
  <si>
    <t>S.03.08</t>
  </si>
  <si>
    <t>S.03.09</t>
  </si>
  <si>
    <t>S.03.10</t>
  </si>
  <si>
    <t>CONSUMI DI ENERGIA</t>
  </si>
  <si>
    <t>S.04</t>
  </si>
  <si>
    <t>ENERGIA ILLUMINAZIONE E ALIMENTAZIONE ASCENSORE - Scala A - civico 38</t>
  </si>
  <si>
    <t>S.04.01</t>
  </si>
  <si>
    <t>ENERGIA ILLUMINAZIONE E ALIMENTAZIONE ASCENSORE - Scala B - civico 30</t>
  </si>
  <si>
    <t>S.04.02</t>
  </si>
  <si>
    <t>ENERGIA ILLUMINAZIONE E ALIMENTAZIONE ASCENSORE - Scala C - civico 22</t>
  </si>
  <si>
    <t>S.04.03</t>
  </si>
  <si>
    <t>ENERGIA ILLUMINAZIONE - PORTICO - civico 30</t>
  </si>
  <si>
    <t>S.04.04</t>
  </si>
  <si>
    <t>ENERGIA ILLUMINAZIONE - TUNNEL  - civico 30</t>
  </si>
  <si>
    <t>S.04.05</t>
  </si>
  <si>
    <t xml:space="preserve"> 50%  BOLLETTA LOTTO 5 - ENERGIA ALIMENTAZIONE CANCELLO - TUNNEL  - civico 46</t>
  </si>
  <si>
    <t>S.04.06</t>
  </si>
  <si>
    <t>S.04.07</t>
  </si>
  <si>
    <t>S.04.08</t>
  </si>
  <si>
    <t>S.04.09</t>
  </si>
  <si>
    <t>S.04.10</t>
  </si>
  <si>
    <t>MANUTENZIONE STRAORDINARIA</t>
  </si>
  <si>
    <t>S.05</t>
  </si>
  <si>
    <t>PARTI COMUNI - COPERTURA - MANUTENZIONE MARCIAPIEDE ED AIUOLE VIA DROSI</t>
  </si>
  <si>
    <t>S.05.01</t>
  </si>
  <si>
    <t>S.05.02</t>
  </si>
  <si>
    <t xml:space="preserve"> OPERE EDILI ED IMPIANTISTICHE - Scala B - civico 30 (tab. C)</t>
  </si>
  <si>
    <t>S.05.03</t>
  </si>
  <si>
    <t>OPERE EDILI ED IMPIANTISTICHE - Scala C - civico 22 (tab. D)</t>
  </si>
  <si>
    <t>S.05.04</t>
  </si>
  <si>
    <t xml:space="preserve"> MANUTENZIONE E VERIFICHE DI LEGGE ASCENSORE - Scala A - civico 38 (tab. B)</t>
  </si>
  <si>
    <t>S.05.05</t>
  </si>
  <si>
    <t xml:space="preserve"> MANUTENZIONE E VERIFICHE DI LEGGE ASCENSORE - Scala B - civico 30 (tab. C)</t>
  </si>
  <si>
    <t>S.05.06</t>
  </si>
  <si>
    <t>MANUTENZIONE E VERIFICHE DI LEGGE ASCENSORE - Scala C - civico 22 (tab. D)</t>
  </si>
  <si>
    <t>S.05.07</t>
  </si>
  <si>
    <t>S.05.08</t>
  </si>
  <si>
    <t>S.05.09</t>
  </si>
  <si>
    <t>S.05.10</t>
  </si>
  <si>
    <t>SPESE VARIE A CARICO DEI PROPRIETARI</t>
  </si>
  <si>
    <t>S.06</t>
  </si>
  <si>
    <t>VARIE IMPREVISTE ED ALTRE SPESE DOCUMENTATE PROPRIETARIO - Scala A - civico 38</t>
  </si>
  <si>
    <t>S.06.01</t>
  </si>
  <si>
    <t>VARIE IMPREVISTE ED ALTRE SPESE DOCUMENTATE PROPRIETARIO - Scala B - civico 30</t>
  </si>
  <si>
    <t>S.06.02</t>
  </si>
  <si>
    <t>VARIE IMPREVISTE ED ALTRE SPESE DOCUMENTATE PROPRIETARIO -  Scala C - civico 22</t>
  </si>
  <si>
    <t>S.06.03</t>
  </si>
  <si>
    <t>VARIE IMPREVISTE ED ALTRE SPESE DOCUMENTATE PROPRIETARIO - PORTICO</t>
  </si>
  <si>
    <t>S.06.04</t>
  </si>
  <si>
    <t>VARIE IMPREVISTE ED ALTRE SPESE DOCUMENTATE PROPRIETARIO  - TUNNEL</t>
  </si>
  <si>
    <t>S.06.05</t>
  </si>
  <si>
    <t>SPESE VARIE A CARICO DEGLI INQUILINI</t>
  </si>
  <si>
    <t>S.07</t>
  </si>
  <si>
    <t>VARIE IMPREVISTE ED ALTRE SPESE DOCUMENTATE INQUILINO - Scala A - civico 38</t>
  </si>
  <si>
    <t>S.07.01</t>
  </si>
  <si>
    <t>VARIE IMPREVISTE ED ALTRE SPESE DOCUMENTATE INQUILINO - Scala B - civico 30</t>
  </si>
  <si>
    <t>S.07.02</t>
  </si>
  <si>
    <t>VARIE IMPREVISTE ED ALTRE SPESE DOCUMENTATE INQUILINO - Scala C - civico 22</t>
  </si>
  <si>
    <t>S.07.03</t>
  </si>
  <si>
    <t>VARIE IMPREVISTE ED ALTRE SPESE DOCUMENTATE INQUILINO - PORTICO</t>
  </si>
  <si>
    <t>S.07.04</t>
  </si>
  <si>
    <t>VARIE IMPREVISTE ED ALTRE SPESE DOCUMENTATE INQUILINO  - TUNNEL</t>
  </si>
  <si>
    <t>S.07.05</t>
  </si>
  <si>
    <t>USCITE PER COSTITUZIONE DEPOSITI PRESSO TERZI e PRESTITI A TERZI</t>
  </si>
  <si>
    <t>L</t>
  </si>
  <si>
    <t>DEPOSITI CAUZIONALI</t>
  </si>
  <si>
    <t>L.01.01</t>
  </si>
  <si>
    <t>ACQUISTO VOUCHER LAVORI</t>
  </si>
  <si>
    <t>L.01.02</t>
  </si>
  <si>
    <t>PRESTITI A TERZI</t>
  </si>
  <si>
    <t>L.01.03</t>
  </si>
  <si>
    <t>L.01.04</t>
  </si>
  <si>
    <t>L.01.05</t>
  </si>
  <si>
    <t>SPESE PERSONALI o ASSEGNATE DIRETTAMENTE AI CONDOMINI</t>
  </si>
  <si>
    <t>P.01.01</t>
  </si>
  <si>
    <t>P.01.02</t>
  </si>
  <si>
    <t>P.01.03</t>
  </si>
  <si>
    <t>P.01.04</t>
  </si>
  <si>
    <t>P.01.05</t>
  </si>
  <si>
    <t>P.01.06</t>
  </si>
  <si>
    <t>P.01.07</t>
  </si>
  <si>
    <t>P.01.08</t>
  </si>
  <si>
    <t>P.01.09</t>
  </si>
  <si>
    <t>P.01.10</t>
  </si>
  <si>
    <t>P.01.11</t>
  </si>
  <si>
    <t>P.01.12</t>
  </si>
  <si>
    <t>P.01.13</t>
  </si>
  <si>
    <t>P.01.14</t>
  </si>
  <si>
    <t>P.01.15</t>
  </si>
  <si>
    <t>P.01.16</t>
  </si>
  <si>
    <t>P.01.17</t>
  </si>
  <si>
    <t>P.01.18</t>
  </si>
  <si>
    <t>P.01.19</t>
  </si>
  <si>
    <t>P.01.20</t>
  </si>
  <si>
    <t>P.01.21</t>
  </si>
  <si>
    <t>P.01.22</t>
  </si>
  <si>
    <t>P.01.23</t>
  </si>
  <si>
    <t>P.01.24</t>
  </si>
  <si>
    <t>P.01.25</t>
  </si>
  <si>
    <t>P.01.26</t>
  </si>
  <si>
    <t>P.01.27</t>
  </si>
  <si>
    <t>P.01.28</t>
  </si>
  <si>
    <t>P.01.29</t>
  </si>
  <si>
    <t>P.01.30</t>
  </si>
  <si>
    <t>P.01.31</t>
  </si>
  <si>
    <t>P.01.32</t>
  </si>
  <si>
    <t>P.01.33</t>
  </si>
  <si>
    <t>P.01.34</t>
  </si>
  <si>
    <t>P.01.35</t>
  </si>
  <si>
    <t>P.01.36</t>
  </si>
  <si>
    <t>P.01.37</t>
  </si>
  <si>
    <t>P.01.38</t>
  </si>
  <si>
    <t>P.01.39</t>
  </si>
  <si>
    <t>P.01.40</t>
  </si>
  <si>
    <t>P.01.41</t>
  </si>
  <si>
    <t>P.01.42</t>
  </si>
  <si>
    <t>P.01.43</t>
  </si>
  <si>
    <t>P.01.44</t>
  </si>
  <si>
    <t>P.01.45</t>
  </si>
  <si>
    <t>P.01.46</t>
  </si>
  <si>
    <t>P.01.47</t>
  </si>
  <si>
    <t>P.01.48</t>
  </si>
  <si>
    <t>P.01.49</t>
  </si>
  <si>
    <t>P.01.50</t>
  </si>
  <si>
    <t>P.01.51</t>
  </si>
  <si>
    <t>P.01.52</t>
  </si>
  <si>
    <t>P.01.53</t>
  </si>
  <si>
    <t>P.01.54</t>
  </si>
  <si>
    <t>P.01.55</t>
  </si>
  <si>
    <t>P.01.56</t>
  </si>
  <si>
    <t>P.01.57</t>
  </si>
  <si>
    <t>P.01.58</t>
  </si>
  <si>
    <t>P.01.59</t>
  </si>
  <si>
    <t>P.01.60</t>
  </si>
  <si>
    <t>P.01.61</t>
  </si>
  <si>
    <t>P.01.62</t>
  </si>
  <si>
    <t>P.01.63</t>
  </si>
  <si>
    <t>P.01.64</t>
  </si>
  <si>
    <t>P.01.65</t>
  </si>
  <si>
    <t>P.01.66</t>
  </si>
  <si>
    <t>P.01.67</t>
  </si>
  <si>
    <t>P.01.68</t>
  </si>
  <si>
    <t>P.01.69</t>
  </si>
  <si>
    <t>P.01.70</t>
  </si>
  <si>
    <t>P.01.71</t>
  </si>
  <si>
    <t>P.01.72</t>
  </si>
  <si>
    <t>P.01.73</t>
  </si>
  <si>
    <t>P.01.74</t>
  </si>
  <si>
    <t>P.01.75</t>
  </si>
  <si>
    <t>P.01.76</t>
  </si>
  <si>
    <t>P.01.77</t>
  </si>
  <si>
    <t>P.01.78</t>
  </si>
  <si>
    <t>P.01.79</t>
  </si>
  <si>
    <t>P.01.80</t>
  </si>
  <si>
    <t>P.01.81</t>
  </si>
  <si>
    <t>P.01.82</t>
  </si>
  <si>
    <t>P.01.83</t>
  </si>
  <si>
    <t>P.01.84</t>
  </si>
  <si>
    <t>P.01.85</t>
  </si>
  <si>
    <t>P.01.86</t>
  </si>
  <si>
    <t>P.01.87</t>
  </si>
  <si>
    <t>P.01.88</t>
  </si>
  <si>
    <t>P.01.89</t>
  </si>
  <si>
    <t>P.01.90</t>
  </si>
  <si>
    <t>P.01.91</t>
  </si>
  <si>
    <t>P.01.92</t>
  </si>
  <si>
    <t>P.01.93</t>
  </si>
  <si>
    <t>P.01.94</t>
  </si>
  <si>
    <t>P.01.95</t>
  </si>
  <si>
    <t>P.01.96</t>
  </si>
  <si>
    <t>P.01.97</t>
  </si>
  <si>
    <t>P.01.98</t>
  </si>
  <si>
    <t>P.01.99</t>
  </si>
  <si>
    <t>RESTITUZIONI, PAGAMENTI DEBITI E VERSAMENTI R.A.</t>
  </si>
  <si>
    <t>Restituzioni a Condomini versamenti in eccesso per l'esercizio precedente</t>
  </si>
  <si>
    <t>U.01.nc</t>
  </si>
  <si>
    <t>Restituzione Prestiti</t>
  </si>
  <si>
    <t>U.02.00</t>
  </si>
  <si>
    <t>Pagamenti Debiti v/s  Terzi Privati, Erario e Enti Pubblici</t>
  </si>
  <si>
    <t>U.03.00</t>
  </si>
  <si>
    <t xml:space="preserve">Versamenti Ritenute d'Acconto relative a debiti esercizi precedenti </t>
  </si>
  <si>
    <t>U.04.00</t>
  </si>
  <si>
    <t>Rimborso danni a condomini, risarciti da Assicurazione</t>
  </si>
  <si>
    <t>U.05.00</t>
  </si>
  <si>
    <t>PRESTITI A GESTIONI SPECIALI SEPARATE e FONDI</t>
  </si>
  <si>
    <t>R.01.01</t>
  </si>
  <si>
    <t>R.01.02</t>
  </si>
  <si>
    <t>R.01.03</t>
  </si>
  <si>
    <t>R.01.04</t>
  </si>
  <si>
    <t>R.01.05</t>
  </si>
  <si>
    <t xml:space="preserve">USCITE PER CONTO DI GESTIONI SPECIALI SEPARATI e FONDI </t>
  </si>
  <si>
    <t>G</t>
  </si>
  <si>
    <t>G.01.01</t>
  </si>
  <si>
    <t>G.01.02</t>
  </si>
  <si>
    <t>G.01.03</t>
  </si>
  <si>
    <t>G.01.04</t>
  </si>
  <si>
    <t>G.01.05</t>
  </si>
  <si>
    <t>PIANO DELLE ENTRATE</t>
  </si>
  <si>
    <t>CODICI CONTO</t>
  </si>
  <si>
    <t>INCASSO CONTRIBUTI CONDOMINIALI (GESTIONE ORDINARIA)</t>
  </si>
  <si>
    <r>
      <rPr>
        <b/>
        <sz val="9"/>
        <rFont val="Calibri"/>
        <family val="2"/>
      </rPr>
      <t>Q.01</t>
    </r>
    <r>
      <rPr>
        <sz val="9"/>
        <rFont val="Calibri"/>
        <family val="2"/>
      </rPr>
      <t xml:space="preserve">
QUOTE
Esercizio
in corso</t>
    </r>
  </si>
  <si>
    <r>
      <rPr>
        <b/>
        <sz val="9"/>
        <rFont val="Calibri"/>
        <family val="2"/>
      </rPr>
      <t>Q.02</t>
    </r>
    <r>
      <rPr>
        <sz val="9"/>
        <rFont val="Calibri"/>
        <family val="2"/>
      </rPr>
      <t xml:space="preserve">
CONGUAGLIO
Esercizio
precedente</t>
    </r>
  </si>
  <si>
    <r>
      <rPr>
        <b/>
        <sz val="9"/>
        <rFont val="Calibri"/>
        <family val="2"/>
      </rPr>
      <t>Q.03</t>
    </r>
    <r>
      <rPr>
        <sz val="9"/>
        <rFont val="Calibri"/>
        <family val="2"/>
      </rPr>
      <t xml:space="preserve">
ARRETRATI</t>
    </r>
  </si>
  <si>
    <t>Rendite Finanziarie (interessi attivi, ...)</t>
  </si>
  <si>
    <t>Q.01.01</t>
  </si>
  <si>
    <t>Q.02.01</t>
  </si>
  <si>
    <t>Q.03.01</t>
  </si>
  <si>
    <t>Sanzioni a condomini</t>
  </si>
  <si>
    <t>Q.01.02</t>
  </si>
  <si>
    <t>Q.02.02</t>
  </si>
  <si>
    <t>Q.03.02</t>
  </si>
  <si>
    <t>Rendite patrimoniali da beni comuni censibili (fitti, ...)</t>
  </si>
  <si>
    <t>Q.01.03</t>
  </si>
  <si>
    <t>Q.02.03</t>
  </si>
  <si>
    <t>Q.03.03</t>
  </si>
  <si>
    <t>Q.01.04</t>
  </si>
  <si>
    <t>Q.02.04</t>
  </si>
  <si>
    <t>Q.03.04</t>
  </si>
  <si>
    <t>Q.01.05</t>
  </si>
  <si>
    <t>Q.02.05</t>
  </si>
  <si>
    <t>Q.03.05</t>
  </si>
  <si>
    <t>Q.01.06</t>
  </si>
  <si>
    <t>Q.02.06</t>
  </si>
  <si>
    <t>Q.03.06</t>
  </si>
  <si>
    <t>Q.01.07</t>
  </si>
  <si>
    <t>Q.02.07</t>
  </si>
  <si>
    <t>Q.03.07</t>
  </si>
  <si>
    <t>Q.01.08</t>
  </si>
  <si>
    <t>Q.02.08</t>
  </si>
  <si>
    <t>Q.03.08</t>
  </si>
  <si>
    <t>Q.01.09</t>
  </si>
  <si>
    <t>Q.02.09</t>
  </si>
  <si>
    <t>Q.03.09</t>
  </si>
  <si>
    <t>Q.01.10</t>
  </si>
  <si>
    <t>Q.02.10</t>
  </si>
  <si>
    <t>Q.03.10</t>
  </si>
  <si>
    <t>Q.01.11</t>
  </si>
  <si>
    <t>Q.02.11</t>
  </si>
  <si>
    <t>Q.03.11</t>
  </si>
  <si>
    <t>Q.01.12</t>
  </si>
  <si>
    <t>Q.02.12</t>
  </si>
  <si>
    <t>Q.03.12</t>
  </si>
  <si>
    <t>Q.01.13</t>
  </si>
  <si>
    <t>Q.02.13</t>
  </si>
  <si>
    <t>Q.03.13</t>
  </si>
  <si>
    <t>Q.01.14</t>
  </si>
  <si>
    <t>Q.02.14</t>
  </si>
  <si>
    <t>Q.03.14</t>
  </si>
  <si>
    <t>Q.01.15</t>
  </si>
  <si>
    <t>Q.02.15</t>
  </si>
  <si>
    <t>Q.03.15</t>
  </si>
  <si>
    <t>Q.01.16</t>
  </si>
  <si>
    <t>Q.02.16</t>
  </si>
  <si>
    <t>Q.03.16</t>
  </si>
  <si>
    <t>Q.01.17</t>
  </si>
  <si>
    <t>Q.02.17</t>
  </si>
  <si>
    <t>Q.03.17</t>
  </si>
  <si>
    <t>Q.01.18</t>
  </si>
  <si>
    <t>Q.02.18</t>
  </si>
  <si>
    <t>Q.03.18</t>
  </si>
  <si>
    <t>Q.01.19</t>
  </si>
  <si>
    <t>Q.02.19</t>
  </si>
  <si>
    <t>Q.03.19</t>
  </si>
  <si>
    <t>Q.01.20</t>
  </si>
  <si>
    <t>Q.02.20</t>
  </si>
  <si>
    <t>Q.03.20</t>
  </si>
  <si>
    <t>Q.01.21</t>
  </si>
  <si>
    <t>Q.02.21</t>
  </si>
  <si>
    <t>Q.03.21</t>
  </si>
  <si>
    <t>Q.01.22</t>
  </si>
  <si>
    <t>Q.02.22</t>
  </si>
  <si>
    <t>Q.03.22</t>
  </si>
  <si>
    <t>Q.01.23</t>
  </si>
  <si>
    <t>Q.02.23</t>
  </si>
  <si>
    <t>Q.03.23</t>
  </si>
  <si>
    <t>Q.01.24</t>
  </si>
  <si>
    <t>Q.02.24</t>
  </si>
  <si>
    <t>Q.03.24</t>
  </si>
  <si>
    <t>Q.01.25</t>
  </si>
  <si>
    <t>Q.02.25</t>
  </si>
  <si>
    <t>Q.03.25</t>
  </si>
  <si>
    <t>Q.01.26</t>
  </si>
  <si>
    <t>Q.02.26</t>
  </si>
  <si>
    <t>Q.03.26</t>
  </si>
  <si>
    <t>Q.01.27</t>
  </si>
  <si>
    <t>Q.02.27</t>
  </si>
  <si>
    <t>Q.03.27</t>
  </si>
  <si>
    <t>Q.01.28</t>
  </si>
  <si>
    <t>Q.02.28</t>
  </si>
  <si>
    <t>Q.03.28</t>
  </si>
  <si>
    <t>Q.01.29</t>
  </si>
  <si>
    <t>Q.02.29</t>
  </si>
  <si>
    <t>Q.03.29</t>
  </si>
  <si>
    <t>Q.01.30</t>
  </si>
  <si>
    <t>Q.02.30</t>
  </si>
  <si>
    <t>Q.03.30</t>
  </si>
  <si>
    <t>Q.01.31</t>
  </si>
  <si>
    <t>Q.02.31</t>
  </si>
  <si>
    <t>Q.03.31</t>
  </si>
  <si>
    <t>Q.01.32</t>
  </si>
  <si>
    <t>Q.02.32</t>
  </si>
  <si>
    <t>Q.03.32</t>
  </si>
  <si>
    <t>Q.01.33</t>
  </si>
  <si>
    <t>Q.02.33</t>
  </si>
  <si>
    <t>Q.03.33</t>
  </si>
  <si>
    <t>Q.01.34</t>
  </si>
  <si>
    <t>Q.02.34</t>
  </si>
  <si>
    <t>Q.03.34</t>
  </si>
  <si>
    <t>Q.01.35</t>
  </si>
  <si>
    <t>Q.02.35</t>
  </si>
  <si>
    <t>Q.03.35</t>
  </si>
  <si>
    <t>Q.01.36</t>
  </si>
  <si>
    <t>Q.02.36</t>
  </si>
  <si>
    <t>Q.03.36</t>
  </si>
  <si>
    <t>Q.01.37</t>
  </si>
  <si>
    <t>Q.02.37</t>
  </si>
  <si>
    <t>Q.03.37</t>
  </si>
  <si>
    <t>Q.01.38</t>
  </si>
  <si>
    <t>Q.02.38</t>
  </si>
  <si>
    <t>Q.03.38</t>
  </si>
  <si>
    <t>Q.01.39</t>
  </si>
  <si>
    <t>Q.02.39</t>
  </si>
  <si>
    <t>Q.03.39</t>
  </si>
  <si>
    <t>Q.01.40</t>
  </si>
  <si>
    <t>Q.02.40</t>
  </si>
  <si>
    <t>Q.03.40</t>
  </si>
  <si>
    <t>Q.01.41</t>
  </si>
  <si>
    <t>Q.02.41</t>
  </si>
  <si>
    <t>Q.03.41</t>
  </si>
  <si>
    <t>Q.01.42</t>
  </si>
  <si>
    <t>Q.02.42</t>
  </si>
  <si>
    <t>Q.03.42</t>
  </si>
  <si>
    <t>Q.01.43</t>
  </si>
  <si>
    <t>Q.02.43</t>
  </si>
  <si>
    <t>Q.03.43</t>
  </si>
  <si>
    <t>Q.01.44</t>
  </si>
  <si>
    <t>Q.02.44</t>
  </si>
  <si>
    <t>Q.03.44</t>
  </si>
  <si>
    <t>Q.01.45</t>
  </si>
  <si>
    <t>Q.02.45</t>
  </si>
  <si>
    <t>Q.03.45</t>
  </si>
  <si>
    <t>Q.01.46</t>
  </si>
  <si>
    <t>Q.02.46</t>
  </si>
  <si>
    <t>Q.03.46</t>
  </si>
  <si>
    <t>Q.01.47</t>
  </si>
  <si>
    <t>Q.02.47</t>
  </si>
  <si>
    <t>Q.03.47</t>
  </si>
  <si>
    <t>Q.01.48</t>
  </si>
  <si>
    <t>Q.02.48</t>
  </si>
  <si>
    <t>Q.03.48</t>
  </si>
  <si>
    <t>Q.01.49</t>
  </si>
  <si>
    <t>Q.02.49</t>
  </si>
  <si>
    <t>Q.03.49</t>
  </si>
  <si>
    <t>Q.01.50</t>
  </si>
  <si>
    <t>Q.02.50</t>
  </si>
  <si>
    <t>Q.03.50</t>
  </si>
  <si>
    <t>Q.01.51</t>
  </si>
  <si>
    <t>Q.02.51</t>
  </si>
  <si>
    <t>Q.03.51</t>
  </si>
  <si>
    <t>Q.01.52</t>
  </si>
  <si>
    <t>Q.02.52</t>
  </si>
  <si>
    <t>Q.03.52</t>
  </si>
  <si>
    <t>Q.01.53</t>
  </si>
  <si>
    <t>Q.02.53</t>
  </si>
  <si>
    <t>Q.03.53</t>
  </si>
  <si>
    <t>Q.01.54</t>
  </si>
  <si>
    <t>Q.02.54</t>
  </si>
  <si>
    <t>Q.03.54</t>
  </si>
  <si>
    <t>Q.01.55</t>
  </si>
  <si>
    <t>Q.02.55</t>
  </si>
  <si>
    <t>Q.03.55</t>
  </si>
  <si>
    <t>Q.01.56</t>
  </si>
  <si>
    <t>Q.02.56</t>
  </si>
  <si>
    <t>Q.03.56</t>
  </si>
  <si>
    <t>Q.01.57</t>
  </si>
  <si>
    <t>Q.02.57</t>
  </si>
  <si>
    <t>Q.03.57</t>
  </si>
  <si>
    <t>Q.01.58</t>
  </si>
  <si>
    <t>Q.02.58</t>
  </si>
  <si>
    <t>Q.03.58</t>
  </si>
  <si>
    <t>Q.01.59</t>
  </si>
  <si>
    <t>Q.02.59</t>
  </si>
  <si>
    <t>Q.03.59</t>
  </si>
  <si>
    <t>Q.01.60</t>
  </si>
  <si>
    <t>Q.02.60</t>
  </si>
  <si>
    <t>Q.03.60</t>
  </si>
  <si>
    <t>Q.01.61</t>
  </si>
  <si>
    <t>Q.02.61</t>
  </si>
  <si>
    <t>Q.03.61</t>
  </si>
  <si>
    <t>Q.01.62</t>
  </si>
  <si>
    <t>Q.02.62</t>
  </si>
  <si>
    <t>Q.03.62</t>
  </si>
  <si>
    <t>Q.01.63</t>
  </si>
  <si>
    <t>Q.02.63</t>
  </si>
  <si>
    <t>Q.03.63</t>
  </si>
  <si>
    <t>Q.01.64</t>
  </si>
  <si>
    <t>Q.02.64</t>
  </si>
  <si>
    <t>Q.03.64</t>
  </si>
  <si>
    <t>Q.01.65</t>
  </si>
  <si>
    <t>Q.02.65</t>
  </si>
  <si>
    <t>Q.03.65</t>
  </si>
  <si>
    <t>Q.01.66</t>
  </si>
  <si>
    <t>Q.02.66</t>
  </si>
  <si>
    <t>Q.03.66</t>
  </si>
  <si>
    <t>Q.01.67</t>
  </si>
  <si>
    <t>Q.02.67</t>
  </si>
  <si>
    <t>Q.03.67</t>
  </si>
  <si>
    <t>Q.01.68</t>
  </si>
  <si>
    <t>Q.02.68</t>
  </si>
  <si>
    <t>Q.03.68</t>
  </si>
  <si>
    <t>Q.01.69</t>
  </si>
  <si>
    <t>Q.02.69</t>
  </si>
  <si>
    <t>Q.03.69</t>
  </si>
  <si>
    <t>Q.01.70</t>
  </si>
  <si>
    <t>Q.02.70</t>
  </si>
  <si>
    <t>Q.03.70</t>
  </si>
  <si>
    <t>Q.01.71</t>
  </si>
  <si>
    <t>Q.02.71</t>
  </si>
  <si>
    <t>Q.03.71</t>
  </si>
  <si>
    <t>Q.01.72</t>
  </si>
  <si>
    <t>Q.02.72</t>
  </si>
  <si>
    <t>Q.03.72</t>
  </si>
  <si>
    <t>Q.01.73</t>
  </si>
  <si>
    <t>Q.02.73</t>
  </si>
  <si>
    <t>Q.03.73</t>
  </si>
  <si>
    <t>Q.01.74</t>
  </si>
  <si>
    <t>Q.02.74</t>
  </si>
  <si>
    <t>Q.03.74</t>
  </si>
  <si>
    <t>Q.01.75</t>
  </si>
  <si>
    <t>Q.02.75</t>
  </si>
  <si>
    <t>Q.03.75</t>
  </si>
  <si>
    <t>Q.01.76</t>
  </si>
  <si>
    <t>Q.02.76</t>
  </si>
  <si>
    <t>Q.03.76</t>
  </si>
  <si>
    <t>Q.01.77</t>
  </si>
  <si>
    <t>Q.02.77</t>
  </si>
  <si>
    <t>Q.03.77</t>
  </si>
  <si>
    <t>Q.01.78</t>
  </si>
  <si>
    <t>Q.02.78</t>
  </si>
  <si>
    <t>Q.03.78</t>
  </si>
  <si>
    <t>Q.01.79</t>
  </si>
  <si>
    <t>Q.02.79</t>
  </si>
  <si>
    <t>Q.03.79</t>
  </si>
  <si>
    <t>Q.01.80</t>
  </si>
  <si>
    <t>Q.02.80</t>
  </si>
  <si>
    <t>Q.03.80</t>
  </si>
  <si>
    <t>Q.01.81</t>
  </si>
  <si>
    <t>Q.02.81</t>
  </si>
  <si>
    <t>Q.03.81</t>
  </si>
  <si>
    <t>Q.01.82</t>
  </si>
  <si>
    <t>Q.02.82</t>
  </si>
  <si>
    <t>Q.03.82</t>
  </si>
  <si>
    <t>Q.01.83</t>
  </si>
  <si>
    <t>Q.02.83</t>
  </si>
  <si>
    <t>Q.03.83</t>
  </si>
  <si>
    <t>Q.01.84</t>
  </si>
  <si>
    <t>Q.02.84</t>
  </si>
  <si>
    <t>Q.03.84</t>
  </si>
  <si>
    <t>Q.01.85</t>
  </si>
  <si>
    <t>Q.02.85</t>
  </si>
  <si>
    <t>Q.03.85</t>
  </si>
  <si>
    <t>Q.01.86</t>
  </si>
  <si>
    <t>Q.02.86</t>
  </si>
  <si>
    <t>Q.03.86</t>
  </si>
  <si>
    <t>Q.01.87</t>
  </si>
  <si>
    <t>Q.02.87</t>
  </si>
  <si>
    <t>Q.03.87</t>
  </si>
  <si>
    <t>Q.01.88</t>
  </si>
  <si>
    <t>Q.02.88</t>
  </si>
  <si>
    <t>Q.03.88</t>
  </si>
  <si>
    <t>Q.01.89</t>
  </si>
  <si>
    <t>Q.02.89</t>
  </si>
  <si>
    <t>Q.03.89</t>
  </si>
  <si>
    <t>Q.01.90</t>
  </si>
  <si>
    <t>Q.02.90</t>
  </si>
  <si>
    <t>Q.03.90</t>
  </si>
  <si>
    <t>Q.01.91</t>
  </si>
  <si>
    <t>Q.02.91</t>
  </si>
  <si>
    <t>Q.03.91</t>
  </si>
  <si>
    <t>Q.01.92</t>
  </si>
  <si>
    <t>Q.02.92</t>
  </si>
  <si>
    <t>Q.03.92</t>
  </si>
  <si>
    <t>Q.01.93</t>
  </si>
  <si>
    <t>Q.02.93</t>
  </si>
  <si>
    <t>Q.03.93</t>
  </si>
  <si>
    <t>Q.01.94</t>
  </si>
  <si>
    <t>Q.02.94</t>
  </si>
  <si>
    <t>Q.03.94</t>
  </si>
  <si>
    <t>Q.01.95</t>
  </si>
  <si>
    <t>Q.02.95</t>
  </si>
  <si>
    <t>Q.03.95</t>
  </si>
  <si>
    <t>Q.01.96</t>
  </si>
  <si>
    <t>Q.02.96</t>
  </si>
  <si>
    <t>Q.03.96</t>
  </si>
  <si>
    <t>Q.01.97</t>
  </si>
  <si>
    <t>Q.02.97</t>
  </si>
  <si>
    <t>Q.03.97</t>
  </si>
  <si>
    <t>Q.01.98</t>
  </si>
  <si>
    <t>Q.02.98</t>
  </si>
  <si>
    <t>Q.03.98</t>
  </si>
  <si>
    <t>Q.01.99</t>
  </si>
  <si>
    <t>Q.02.99</t>
  </si>
  <si>
    <t>Q.03.99</t>
  </si>
  <si>
    <t>RIMBORSI e ABBUONI SU SPESE GESTIONE ORDINARIA</t>
  </si>
  <si>
    <t>A.01.01</t>
  </si>
  <si>
    <t>A.01.02</t>
  </si>
  <si>
    <t>A.01.03</t>
  </si>
  <si>
    <t>A.01.04</t>
  </si>
  <si>
    <t>A.01.05</t>
  </si>
  <si>
    <t>A.01.06</t>
  </si>
  <si>
    <t>A.01.07</t>
  </si>
  <si>
    <t>A.01.08</t>
  </si>
  <si>
    <t>A.01.09</t>
  </si>
  <si>
    <t>A.01.10</t>
  </si>
  <si>
    <t>RENDITE, ALTRE ENTRATE E PROVENTI DIVERSI</t>
  </si>
  <si>
    <t>Rendite Patrimoniali da beni comuni censibili (fitti, ...)</t>
  </si>
  <si>
    <t>E.01.01</t>
  </si>
  <si>
    <t>E.01.02</t>
  </si>
  <si>
    <t>E.01.03</t>
  </si>
  <si>
    <t>Donazioni</t>
  </si>
  <si>
    <t>E.01.04</t>
  </si>
  <si>
    <t>Attività commerciali e produttive marginali</t>
  </si>
  <si>
    <t>E.01.05</t>
  </si>
  <si>
    <t>Entrate varie</t>
  </si>
  <si>
    <t>E.01.06</t>
  </si>
  <si>
    <t>E.01.07</t>
  </si>
  <si>
    <t>E.01.08</t>
  </si>
  <si>
    <t>E.01.09</t>
  </si>
  <si>
    <t>E.01.10</t>
  </si>
  <si>
    <t>VERSAMENTI SU GESTIONI SPECIALI SEPARATE e FONDI</t>
  </si>
  <si>
    <t>F.01.01</t>
  </si>
  <si>
    <t>F.01.02</t>
  </si>
  <si>
    <t>F.02.01</t>
  </si>
  <si>
    <t>F.02.02</t>
  </si>
  <si>
    <t>F.03.01</t>
  </si>
  <si>
    <t>F.03.02</t>
  </si>
  <si>
    <t>Prestiti ricevuti da terzi</t>
  </si>
  <si>
    <t>F.04.01</t>
  </si>
  <si>
    <t>F.04.02</t>
  </si>
  <si>
    <t>F.05.01</t>
  </si>
  <si>
    <t>F.05.02</t>
  </si>
  <si>
    <t>V</t>
  </si>
  <si>
    <t>Anticipazione di cassa da Amministratore</t>
  </si>
  <si>
    <t>V.01.01</t>
  </si>
  <si>
    <t>Prestiti ricevuti da terzi e condomini</t>
  </si>
  <si>
    <t>V.01.02</t>
  </si>
  <si>
    <t>V.01.03</t>
  </si>
  <si>
    <t>V.01.04</t>
  </si>
  <si>
    <t>V.01.05</t>
  </si>
  <si>
    <t>ANTICIPAZIONI da GESTIONI SPECIALI</t>
  </si>
  <si>
    <t>W.01.01</t>
  </si>
  <si>
    <t>W.01.02</t>
  </si>
  <si>
    <t>W.01.03</t>
  </si>
  <si>
    <t>W.01.04</t>
  </si>
  <si>
    <t>W.01.05</t>
  </si>
  <si>
    <t>PIANO DEI CREDITI</t>
  </si>
  <si>
    <t>PIANO DEI DEBITI</t>
  </si>
  <si>
    <t>CAPITOLI e VOCI</t>
  </si>
  <si>
    <t>CODICE CONTO</t>
  </si>
  <si>
    <t>da DEPOSITI di DENARO presso Terzi</t>
  </si>
  <si>
    <t>C.01</t>
  </si>
  <si>
    <t>C.01.01.YY</t>
  </si>
  <si>
    <t>C.01.02.YY</t>
  </si>
  <si>
    <t>C.01.03.YY</t>
  </si>
  <si>
    <t>C.01.04.YY</t>
  </si>
  <si>
    <t>C.01.05.YY</t>
  </si>
  <si>
    <t>da TERZI PRIVATI</t>
  </si>
  <si>
    <t>C.02</t>
  </si>
  <si>
    <t>v/s TERZI PRIVATI</t>
  </si>
  <si>
    <t>D.02</t>
  </si>
  <si>
    <t>da FORNITORI</t>
  </si>
  <si>
    <t>C.02.01.YY</t>
  </si>
  <si>
    <t>v/s FORNITORI per FATTURE RICEVUTE</t>
  </si>
  <si>
    <t>D.02.01.YY</t>
  </si>
  <si>
    <t>da DEBITORI DIVERSI</t>
  </si>
  <si>
    <t>C.02.02.YY</t>
  </si>
  <si>
    <t>v/s FORNITORI per AVVISI DI FATTURA RICEVUTI</t>
  </si>
  <si>
    <t>D.02.02.YY</t>
  </si>
  <si>
    <t>da CANONI e FITTI</t>
  </si>
  <si>
    <t>C.02.03.YY</t>
  </si>
  <si>
    <t>v/s FORNITORI per IMPEGNI DI SPESA</t>
  </si>
  <si>
    <t>D.02.03.YY</t>
  </si>
  <si>
    <t>C.02.04.YY</t>
  </si>
  <si>
    <t>v/s TERZI per PRESTITI RICEVUTI</t>
  </si>
  <si>
    <t>D.02.04.YY</t>
  </si>
  <si>
    <t>C.02.05.YY</t>
  </si>
  <si>
    <t>v/s CREDITORI DIVERSI</t>
  </si>
  <si>
    <t>D.02.05.YY</t>
  </si>
  <si>
    <t>da TERZI PUBBLICI</t>
  </si>
  <si>
    <t>C.03</t>
  </si>
  <si>
    <t>v/s TERZI PUBBLICI</t>
  </si>
  <si>
    <t>D.03</t>
  </si>
  <si>
    <t>da ERARIO</t>
  </si>
  <si>
    <t>C.03.01.YY</t>
  </si>
  <si>
    <t>v/s ERARIO  per RITENUTE  ACCONTO SU SPESE</t>
  </si>
  <si>
    <t>D.03.01.YY</t>
  </si>
  <si>
    <t>da altri Enti Pubblici</t>
  </si>
  <si>
    <t>C.03.02.YY</t>
  </si>
  <si>
    <t>v/s ERARIO per TRIBUTI</t>
  </si>
  <si>
    <t>D.03.02.YY</t>
  </si>
  <si>
    <t>C.03.03.YY</t>
  </si>
  <si>
    <t>v/s ERARIO  per R.A. SU PAGAMENTI DEBITI</t>
  </si>
  <si>
    <t>D.03.03.YY</t>
  </si>
  <si>
    <t>C.03.04.YY</t>
  </si>
  <si>
    <t>D.03.04.YY</t>
  </si>
  <si>
    <t>C.03.05.YY</t>
  </si>
  <si>
    <t>D.03.05.YY</t>
  </si>
  <si>
    <t>da CONDOMINI</t>
  </si>
  <si>
    <t>C.04</t>
  </si>
  <si>
    <t>v/s CONDOMINI</t>
  </si>
  <si>
    <t>D.04</t>
  </si>
  <si>
    <t>D.05</t>
  </si>
  <si>
    <t>C.04.01.YY</t>
  </si>
  <si>
    <t>D.04.01</t>
  </si>
  <si>
    <t>D.05.01</t>
  </si>
  <si>
    <t>C.04.02.YY</t>
  </si>
  <si>
    <t>D.04.02</t>
  </si>
  <si>
    <t>D.05.02</t>
  </si>
  <si>
    <t>C.04.03.YY</t>
  </si>
  <si>
    <t>D.04.03</t>
  </si>
  <si>
    <t>D.05.03</t>
  </si>
  <si>
    <t>C.04.04.YY</t>
  </si>
  <si>
    <t>D.04.04</t>
  </si>
  <si>
    <t>D.05.04</t>
  </si>
  <si>
    <t>C.04.05.YY</t>
  </si>
  <si>
    <t>D.04.05</t>
  </si>
  <si>
    <t>D.05.05</t>
  </si>
  <si>
    <t>C.04.06.YY</t>
  </si>
  <si>
    <t>D.04.06</t>
  </si>
  <si>
    <t>D.05.06</t>
  </si>
  <si>
    <t>C.04.07.YY</t>
  </si>
  <si>
    <t>D.04.07</t>
  </si>
  <si>
    <t>D.05.07</t>
  </si>
  <si>
    <t>C.04.08.YY</t>
  </si>
  <si>
    <t>D.04.08</t>
  </si>
  <si>
    <t>D.05.08</t>
  </si>
  <si>
    <t>C.04.09.YY</t>
  </si>
  <si>
    <t>D.04.09</t>
  </si>
  <si>
    <t>D.05.09</t>
  </si>
  <si>
    <t>C.04.10.YY</t>
  </si>
  <si>
    <t>D.04.10</t>
  </si>
  <si>
    <t>D.05.10</t>
  </si>
  <si>
    <t>C.04.11.YY</t>
  </si>
  <si>
    <t>D.04.11</t>
  </si>
  <si>
    <t>D.05.11</t>
  </si>
  <si>
    <t>C.04.12.YY</t>
  </si>
  <si>
    <t>D.04.12</t>
  </si>
  <si>
    <t>D.05.12</t>
  </si>
  <si>
    <t>C.04.13.YY</t>
  </si>
  <si>
    <t>D.04.13</t>
  </si>
  <si>
    <t>D.05.13</t>
  </si>
  <si>
    <t>C.04.14.YY</t>
  </si>
  <si>
    <t>D.04.14</t>
  </si>
  <si>
    <t>D.05.14</t>
  </si>
  <si>
    <t>C.04.15.YY</t>
  </si>
  <si>
    <t>D.04.15</t>
  </si>
  <si>
    <t>D.05.15</t>
  </si>
  <si>
    <t>C.04.16.YY</t>
  </si>
  <si>
    <t>D.04.16</t>
  </si>
  <si>
    <t>D.05.16</t>
  </si>
  <si>
    <t>C.04.17.YY</t>
  </si>
  <si>
    <t>D.04.17</t>
  </si>
  <si>
    <t>D.05.17</t>
  </si>
  <si>
    <t>C.04.18.YY</t>
  </si>
  <si>
    <t>D.04.18</t>
  </si>
  <si>
    <t>D.05.18</t>
  </si>
  <si>
    <t>C.04.19.YY</t>
  </si>
  <si>
    <t>D.04.19</t>
  </si>
  <si>
    <t>D.05.19</t>
  </si>
  <si>
    <t>C.04.20.YY</t>
  </si>
  <si>
    <t>D.04.20</t>
  </si>
  <si>
    <t>D.05.20</t>
  </si>
  <si>
    <t>C.04.21.YY</t>
  </si>
  <si>
    <t>D.04.21</t>
  </si>
  <si>
    <t>D.05.21</t>
  </si>
  <si>
    <t>C.04.22.YY</t>
  </si>
  <si>
    <t>D.04.22</t>
  </si>
  <si>
    <t>D.05.22</t>
  </si>
  <si>
    <t>C.04.23.YY</t>
  </si>
  <si>
    <t>D.04.23</t>
  </si>
  <si>
    <t>D.05.23</t>
  </si>
  <si>
    <t>C.04.24.YY</t>
  </si>
  <si>
    <t>D.04.24</t>
  </si>
  <si>
    <t>D.05.24</t>
  </si>
  <si>
    <t>C.04.25.YY</t>
  </si>
  <si>
    <t>D.04.25</t>
  </si>
  <si>
    <t>D.05.25</t>
  </si>
  <si>
    <t>C.04.26.YY</t>
  </si>
  <si>
    <t>D.04.26</t>
  </si>
  <si>
    <t>D.05.26</t>
  </si>
  <si>
    <t>C.04.27.YY</t>
  </si>
  <si>
    <t>D.04.27</t>
  </si>
  <si>
    <t>D.05.27</t>
  </si>
  <si>
    <t>C.04.28.YY</t>
  </si>
  <si>
    <t>D.04.28</t>
  </si>
  <si>
    <t>D.05.28</t>
  </si>
  <si>
    <t>C.04.29.YY</t>
  </si>
  <si>
    <t>D.04.29</t>
  </si>
  <si>
    <t>D.05.29</t>
  </si>
  <si>
    <t>C.04.30.YY</t>
  </si>
  <si>
    <t>D.04.30</t>
  </si>
  <si>
    <t>D.05.30</t>
  </si>
  <si>
    <t>C.04.31.YY</t>
  </si>
  <si>
    <t>D.04.31</t>
  </si>
  <si>
    <t>D.05.31</t>
  </si>
  <si>
    <t>C.04.32.YY</t>
  </si>
  <si>
    <t>D.04.32</t>
  </si>
  <si>
    <t>D.05.32</t>
  </si>
  <si>
    <t>C.04.33.YY</t>
  </si>
  <si>
    <t>D.04.33</t>
  </si>
  <si>
    <t>D.05.33</t>
  </si>
  <si>
    <t>C.04.34.YY</t>
  </si>
  <si>
    <t>D.04.34</t>
  </si>
  <si>
    <t>D.05.34</t>
  </si>
  <si>
    <t>C.04.35.YY</t>
  </si>
  <si>
    <t>D.04.35</t>
  </si>
  <si>
    <t>D.05.35</t>
  </si>
  <si>
    <t>C.04.36.YY</t>
  </si>
  <si>
    <t>D.04.36</t>
  </si>
  <si>
    <t>D.05.36</t>
  </si>
  <si>
    <t>C.04.37.YY</t>
  </si>
  <si>
    <t>D.04.37</t>
  </si>
  <si>
    <t>D.05.37</t>
  </si>
  <si>
    <t>C.04.38.YY</t>
  </si>
  <si>
    <t>D.04.38</t>
  </si>
  <si>
    <t>D.05.38</t>
  </si>
  <si>
    <t>C.04.39.YY</t>
  </si>
  <si>
    <t>D.04.39</t>
  </si>
  <si>
    <t>D.05.39</t>
  </si>
  <si>
    <t>C.04.40.YY</t>
  </si>
  <si>
    <t>D.04.40</t>
  </si>
  <si>
    <t>D.05.40</t>
  </si>
  <si>
    <t>C.04.41.YY</t>
  </si>
  <si>
    <t>D.04.41</t>
  </si>
  <si>
    <t>D.05.41</t>
  </si>
  <si>
    <t>C.04.42.YY</t>
  </si>
  <si>
    <t>D.04.42</t>
  </si>
  <si>
    <t>D.05.42</t>
  </si>
  <si>
    <t>C.04.43.YY</t>
  </si>
  <si>
    <t>D.04.43</t>
  </si>
  <si>
    <t>D.05.43</t>
  </si>
  <si>
    <t>C.04.44.YY</t>
  </si>
  <si>
    <t>D.04.44</t>
  </si>
  <si>
    <t>D.05.44</t>
  </si>
  <si>
    <t>C.04.45.YY</t>
  </si>
  <si>
    <t>D.04.45</t>
  </si>
  <si>
    <t>D.05.45</t>
  </si>
  <si>
    <t>C.04.46.YY</t>
  </si>
  <si>
    <t>D.04.46</t>
  </si>
  <si>
    <t>D.05.46</t>
  </si>
  <si>
    <t>C.04.47.YY</t>
  </si>
  <si>
    <t>D.04.47</t>
  </si>
  <si>
    <t>D.05.47</t>
  </si>
  <si>
    <t>C.04.48.YY</t>
  </si>
  <si>
    <t>D.04.48</t>
  </si>
  <si>
    <t>D.05.48</t>
  </si>
  <si>
    <t>C.04.49.YY</t>
  </si>
  <si>
    <t>D.04.49</t>
  </si>
  <si>
    <t>D.05.49</t>
  </si>
  <si>
    <t>C.04.50.YY</t>
  </si>
  <si>
    <t>D.04.50</t>
  </si>
  <si>
    <t>D.05.50</t>
  </si>
  <si>
    <t>C.04.51.YY</t>
  </si>
  <si>
    <t>D.04.51</t>
  </si>
  <si>
    <t>D.05.51</t>
  </si>
  <si>
    <t>C.04.52.YY</t>
  </si>
  <si>
    <t>D.04.52</t>
  </si>
  <si>
    <t>D.05.52</t>
  </si>
  <si>
    <t>C.04.53.YY</t>
  </si>
  <si>
    <t>D.04.53</t>
  </si>
  <si>
    <t>D.05.53</t>
  </si>
  <si>
    <t>C.04.54.YY</t>
  </si>
  <si>
    <t>D.04.54</t>
  </si>
  <si>
    <t>D.05.54</t>
  </si>
  <si>
    <t>C.04.55.YY</t>
  </si>
  <si>
    <t>D.04.55</t>
  </si>
  <si>
    <t>D.05.55</t>
  </si>
  <si>
    <t>C.04.56.YY</t>
  </si>
  <si>
    <t>D.04.56</t>
  </si>
  <si>
    <t>D.05.56</t>
  </si>
  <si>
    <t>C.04.57.YY</t>
  </si>
  <si>
    <t>D.04.57</t>
  </si>
  <si>
    <t>D.05.57</t>
  </si>
  <si>
    <t>C.04.58.YY</t>
  </si>
  <si>
    <t>D.04.58</t>
  </si>
  <si>
    <t>D.05.58</t>
  </si>
  <si>
    <t>C.04.59.YY</t>
  </si>
  <si>
    <t>D.04.59</t>
  </si>
  <si>
    <t>D.05.59</t>
  </si>
  <si>
    <t>C.04.60.YY</t>
  </si>
  <si>
    <t>D.04.60</t>
  </si>
  <si>
    <t>D.05.60</t>
  </si>
  <si>
    <t>C.04.61.YY</t>
  </si>
  <si>
    <t>D.04.61</t>
  </si>
  <si>
    <t>D.05.61</t>
  </si>
  <si>
    <t>C.04.62.YY</t>
  </si>
  <si>
    <t>D.04.62</t>
  </si>
  <si>
    <t>D.05.62</t>
  </si>
  <si>
    <t>C.04.63.YY</t>
  </si>
  <si>
    <t>D.04.63</t>
  </si>
  <si>
    <t>D.05.63</t>
  </si>
  <si>
    <t>C.04.64.YY</t>
  </si>
  <si>
    <t>D.04.64</t>
  </si>
  <si>
    <t>D.05.64</t>
  </si>
  <si>
    <t>C.04.65.YY</t>
  </si>
  <si>
    <t>D.04.65</t>
  </si>
  <si>
    <t>D.05.65</t>
  </si>
  <si>
    <t>C.04.66.YY</t>
  </si>
  <si>
    <t>D.04.66</t>
  </si>
  <si>
    <t>D.05.66</t>
  </si>
  <si>
    <t>C.04.67.YY</t>
  </si>
  <si>
    <t>D.04.67</t>
  </si>
  <si>
    <t>D.05.67</t>
  </si>
  <si>
    <t>C.04.68.YY</t>
  </si>
  <si>
    <t>D.04.68</t>
  </si>
  <si>
    <t>D.05.68</t>
  </si>
  <si>
    <t>C.04.69.YY</t>
  </si>
  <si>
    <t>D.04.69</t>
  </si>
  <si>
    <t>D.05.69</t>
  </si>
  <si>
    <t>C.04.70.YY</t>
  </si>
  <si>
    <t>D.04.70</t>
  </si>
  <si>
    <t>D.05.70</t>
  </si>
  <si>
    <t>C.04.71.YY</t>
  </si>
  <si>
    <t>D.04.71</t>
  </si>
  <si>
    <t>D.05.71</t>
  </si>
  <si>
    <t>C.04.72.YY</t>
  </si>
  <si>
    <t>D.04.72</t>
  </si>
  <si>
    <t>D.05.72</t>
  </si>
  <si>
    <t>C.04.73.YY</t>
  </si>
  <si>
    <t>D.04.73</t>
  </si>
  <si>
    <t>D.05.73</t>
  </si>
  <si>
    <t>C.04.74.YY</t>
  </si>
  <si>
    <t>D.04.74</t>
  </si>
  <si>
    <t>D.05.74</t>
  </si>
  <si>
    <t>C.04.75.YY</t>
  </si>
  <si>
    <t>D.04.75</t>
  </si>
  <si>
    <t>D.05.75</t>
  </si>
  <si>
    <t>C.04.76.YY</t>
  </si>
  <si>
    <t>D.04.76</t>
  </si>
  <si>
    <t>D.05.76</t>
  </si>
  <si>
    <t>C.04.77.YY</t>
  </si>
  <si>
    <t>D.04.77</t>
  </si>
  <si>
    <t>D.05.77</t>
  </si>
  <si>
    <t>C.04.78.YY</t>
  </si>
  <si>
    <t>D.04.78</t>
  </si>
  <si>
    <t>D.05.78</t>
  </si>
  <si>
    <t>C.04.79.YY</t>
  </si>
  <si>
    <t>D.04.79</t>
  </si>
  <si>
    <t>D.05.79</t>
  </si>
  <si>
    <t>C.04.80.YY</t>
  </si>
  <si>
    <t>D.04.80</t>
  </si>
  <si>
    <t>D.05.80</t>
  </si>
  <si>
    <t>C.04.81.YY</t>
  </si>
  <si>
    <t>D.04.81</t>
  </si>
  <si>
    <t>D.05.81</t>
  </si>
  <si>
    <t>C.04.82.YY</t>
  </si>
  <si>
    <t>D.04.82</t>
  </si>
  <si>
    <t>D.05.82</t>
  </si>
  <si>
    <t>C.04.83.YY</t>
  </si>
  <si>
    <t>D.04.83</t>
  </si>
  <si>
    <t>D.05.83</t>
  </si>
  <si>
    <t>C.04.84.YY</t>
  </si>
  <si>
    <t>D.04.84</t>
  </si>
  <si>
    <t>D.05.84</t>
  </si>
  <si>
    <t>C.04.85.YY</t>
  </si>
  <si>
    <t>D.04.85</t>
  </si>
  <si>
    <t>D.05.85</t>
  </si>
  <si>
    <t>C.04.86.YY</t>
  </si>
  <si>
    <t>D.04.86</t>
  </si>
  <si>
    <t>D.05.86</t>
  </si>
  <si>
    <t>C.04.87.YY</t>
  </si>
  <si>
    <t>D.04.87</t>
  </si>
  <si>
    <t>D.05.87</t>
  </si>
  <si>
    <t>C.04.88.YY</t>
  </si>
  <si>
    <t>D.04.88</t>
  </si>
  <si>
    <t>D.05.88</t>
  </si>
  <si>
    <t>C.04.89.YY</t>
  </si>
  <si>
    <t>D.04.89</t>
  </si>
  <si>
    <t>D.05.89</t>
  </si>
  <si>
    <t>C.04.90.YY</t>
  </si>
  <si>
    <t>D.04.90</t>
  </si>
  <si>
    <t>D.05.90</t>
  </si>
  <si>
    <t>C.04.91.YY</t>
  </si>
  <si>
    <t>D.04.91</t>
  </si>
  <si>
    <t>D.05.91</t>
  </si>
  <si>
    <t>C.04.92.YY</t>
  </si>
  <si>
    <t>D.04.92</t>
  </si>
  <si>
    <t>D.05.92</t>
  </si>
  <si>
    <t>C.04.93.YY</t>
  </si>
  <si>
    <t>D.04.93</t>
  </si>
  <si>
    <t>D.05.93</t>
  </si>
  <si>
    <t>C.04.94.YY</t>
  </si>
  <si>
    <t>D.04.94</t>
  </si>
  <si>
    <t>D.05.94</t>
  </si>
  <si>
    <t>C.04.95.YY</t>
  </si>
  <si>
    <t>D.04.95</t>
  </si>
  <si>
    <t>D.05.95</t>
  </si>
  <si>
    <t>C.04.96.YY</t>
  </si>
  <si>
    <t>D.04.96</t>
  </si>
  <si>
    <t>D.05.96</t>
  </si>
  <si>
    <t>C.04.97.YY</t>
  </si>
  <si>
    <t>D.04.97</t>
  </si>
  <si>
    <t>D.05.97</t>
  </si>
  <si>
    <t>C.04.98.YY</t>
  </si>
  <si>
    <t>D.04.98</t>
  </si>
  <si>
    <t>D.05.98</t>
  </si>
  <si>
    <t>C.04.99.YY</t>
  </si>
  <si>
    <t>D.04.99</t>
  </si>
  <si>
    <t>D.05.99</t>
  </si>
  <si>
    <t>da GESTIONI SPECIALI SEPARATE E FONDI</t>
  </si>
  <si>
    <t>C.06</t>
  </si>
  <si>
    <t>v/s GESTIONI SPECIALI SEPARATE e FONDI</t>
  </si>
  <si>
    <t>D.06</t>
  </si>
  <si>
    <t>C.06.01</t>
  </si>
  <si>
    <t>D.06.01</t>
  </si>
  <si>
    <t>C.06.02</t>
  </si>
  <si>
    <t>D.06.02</t>
  </si>
  <si>
    <t>C.06.03</t>
  </si>
  <si>
    <t>D.06.03</t>
  </si>
  <si>
    <t>C.06.04</t>
  </si>
  <si>
    <t>D.06.04</t>
  </si>
  <si>
    <t>C.06.05</t>
  </si>
  <si>
    <t>D.06.05</t>
  </si>
  <si>
    <t>Le celle con sfondo giallo contengono formule e non devono essere mai sovrascritte. I risultati delle formule sono visualizzati solo se la cella di colonna A della riga non è vuota. Le formule possono essere ricopiate singolarmente o con il metodo "seleziona e trascina" partendo da una cella che contiene la formula.</t>
  </si>
  <si>
    <t xml:space="preserve">Le celle di colonna M contengono solitamente una formula, quella più usuale per associare l'importo al conto movimentato. La formula può essere variata o si può scrivere direttamente il valore, quando l'importo movimentato non corrisponde ad una entrata o uscita scritta sulla stessa riga. La formula originaria può sempre essere riscritta copiandola dalla cella M10. </t>
  </si>
  <si>
    <t>ATTENZIONE!
Le scritture guidate saranno attendibili solo se i prospetti contabili sono aggiornati.
 È bene quindi, prima di ogni scrittura guidata automatizzata, ricalcolare il bilancio di esercizio e le scritture fiscali.</t>
  </si>
  <si>
    <t>Reg.</t>
  </si>
  <si>
    <t>DESCRIZIONE OPERAZIONE (e/o STRINGA INFORMATIVA)</t>
  </si>
  <si>
    <t>CASSA</t>
  </si>
  <si>
    <t>CONTO CORRENTE</t>
  </si>
  <si>
    <t>MOVIMENTO</t>
  </si>
  <si>
    <t xml:space="preserve">Pezza
giustificativa </t>
  </si>
  <si>
    <t>n°</t>
  </si>
  <si>
    <t>ENTRATA</t>
  </si>
  <si>
    <t>USCITA</t>
  </si>
  <si>
    <t>SALDO</t>
  </si>
  <si>
    <t>CONTO</t>
  </si>
  <si>
    <t>IMPOR.</t>
  </si>
  <si>
    <t>g</t>
  </si>
  <si>
    <t>m</t>
  </si>
  <si>
    <t>a</t>
  </si>
  <si>
    <t xml:space="preserve"> TOTALI</t>
  </si>
  <si>
    <t>0</t>
  </si>
  <si>
    <t>=========== SCRITTURE DI APERTURA ESERCIZIO ========== (riporto valori da esercizio precedente)</t>
  </si>
  <si>
    <t>=========== SCRITTURE DI APERTURA ESERCIZIO ========== (riporto valori da stato patrimoniale esercizio precedente)</t>
  </si>
  <si>
    <t>l</t>
  </si>
  <si>
    <t>LIQUIDITÀ</t>
  </si>
  <si>
    <t>SITUAZIONE LIQUIDITÀ INIZIALE (Gestione Ordinaria)</t>
  </si>
  <si>
    <t/>
  </si>
  <si>
    <t xml:space="preserve">SITUAZIONE LIQUIDITÀ INIZIALE - Gestione straordinaria - </t>
  </si>
  <si>
    <t>c</t>
  </si>
  <si>
    <t>CREDITI</t>
  </si>
  <si>
    <t>da ENEL ENERGIA SpA  # deposito cauzionale scala A civico 38 # 01 # D-01 # 06/07/2021</t>
  </si>
  <si>
    <t>C.01.01.21</t>
  </si>
  <si>
    <t>da ENEL ENERGIA SpA  # deposito cauzionale scala B civico 30 # 02 # D-01 # 06/07/2021</t>
  </si>
  <si>
    <t>da ENEL ENERGIA SpA  # deposito cauzionale scala C civico 22 # 03 # D-01 # 06/07/2021</t>
  </si>
  <si>
    <t>da Gestione Speciale LAVORI 1  # prestito da gestione ordinaria # 04 # S-01 # 07/01/2021</t>
  </si>
  <si>
    <t>C.06.01.21</t>
  </si>
  <si>
    <t>ESERCIZIO 2017</t>
  </si>
  <si>
    <t>C.04.06.17</t>
  </si>
  <si>
    <t>ESERCIZIO 2018</t>
  </si>
  <si>
    <t>C.04.03.18</t>
  </si>
  <si>
    <t>C.04.04.18</t>
  </si>
  <si>
    <t>C.04.06.18</t>
  </si>
  <si>
    <t>C.04.10.18</t>
  </si>
  <si>
    <t>ESERCIZIO 2019</t>
  </si>
  <si>
    <t>C.04.03.19</t>
  </si>
  <si>
    <t>C.04.04.19</t>
  </si>
  <si>
    <t>C.04.06.19</t>
  </si>
  <si>
    <t>C.04.10.19</t>
  </si>
  <si>
    <t>ESERCIZIO 2020</t>
  </si>
  <si>
    <t>C.04.03.20</t>
  </si>
  <si>
    <t>C.04.04.20</t>
  </si>
  <si>
    <t>C.04.06.20</t>
  </si>
  <si>
    <t>C.04.10.20</t>
  </si>
  <si>
    <t>C.04.15.20</t>
  </si>
  <si>
    <t>ESERCIZIO 2021</t>
  </si>
  <si>
    <t>C.04.03.21</t>
  </si>
  <si>
    <t>C.04.04.21</t>
  </si>
  <si>
    <t>C.04.06.21</t>
  </si>
  <si>
    <t>C.04.10.21</t>
  </si>
  <si>
    <t>C.04.15.21</t>
  </si>
  <si>
    <t>C.04.17.21</t>
  </si>
  <si>
    <t>C.04.23.21</t>
  </si>
  <si>
    <t>d</t>
  </si>
  <si>
    <t>DEBITI</t>
  </si>
  <si>
    <t>DEPOSITI presso TERZI</t>
  </si>
  <si>
    <t>Condomino08</t>
  </si>
  <si>
    <t xml:space="preserve">Condomino11 </t>
  </si>
  <si>
    <t>v/s CONSULENTE FISCALE # Impegno di spesa Consulenza fiscale 2019 # 01 # F-06 # 31/12/2019</t>
  </si>
  <si>
    <t>D.02.03.19</t>
  </si>
  <si>
    <t>v/s CHIEFARI Pietro # impegno spesa comp. Amm. Es. 2019 # 02 # F-07 # 31/12/2019</t>
  </si>
  <si>
    <t>v/s AVVOCATO Giuseppe # avviso fattura n. 10/2020 del 1-12-2020 # 03 # F-08 # 01/12/2020</t>
  </si>
  <si>
    <t>D.02.02.20</t>
  </si>
  <si>
    <t>v/s CHIEFARI Pietro # impegno spesa comp. Amm. Es. 2020 # 04 # F-07 # 31/12/2020</t>
  </si>
  <si>
    <t>D.02.03.20</t>
  </si>
  <si>
    <t>v/s CONSULENTE FISCALE # Impegno di spesa Consulenza fiscale 2020 # 05 # F-06 # 31/12/2020</t>
  </si>
  <si>
    <t>v/s OTIR SERVIZI Srl # Fatture del 24-02-2021 manutenz. Straord. # 06 # F-03 # 24/02/2021</t>
  </si>
  <si>
    <t>D.02.01.21</t>
  </si>
  <si>
    <t>v/s OTIR SERVIZI Srl # Fattura n. 3FO21025812 del 07-01-2021 # 07 # F-03 # 07/01/2021</t>
  </si>
  <si>
    <t>v/s OTIR SERVIZI Srl # Fattura n. 3FO21025811 del 07-01-2021 # 08 # F-03 # 07/01/2021</t>
  </si>
  <si>
    <t>v/s OTIR SERVIZI Srl # Fattura n. 3FO21025813 del 07-01-2021 # 09 # F-03 # 07/01/2021</t>
  </si>
  <si>
    <t>v/s OTIR SERVIZI Srl # Fattura 3FC21006548 del 05-03-2021 # 10 # F-03 # 05/03/2021</t>
  </si>
  <si>
    <t>v/s OTIR SERVIZI Srl # Fattura 3FC21006550 del 05-03-2021 # 11 # F-03 # 05/03/2021</t>
  </si>
  <si>
    <t>v/s OTIR SERVIZI Srl # Fattura 3FC21006549 del 05-03-2021 # 12 # F-03 # 05/03/2021</t>
  </si>
  <si>
    <t>v/s OTIR SERVIZI Srl # Fattura n. 3FO21084628del 01/07-2021 # 13 # F-03 # 01/07/2021</t>
  </si>
  <si>
    <t>v/s OTIR SERVIZI Srl # Fattura n. 3FO21084627 del 01-07-2021 # 14 # F-03 # 01/07/2021</t>
  </si>
  <si>
    <t>v/s OTIR SERVIZI Srl # Fattura n. 3FO21084629 del 01-07-2021 # 15 # F-03 # 01/07/2021</t>
  </si>
  <si>
    <t>v/s OTIR SERVIZI Srl # Fattura n. 3FC21033819del 10-12-2021 # 16 # F-03 # 10/12/2021</t>
  </si>
  <si>
    <t>v/s ENEL ENERGIA SpA  # Fattura n. 4157845945 del  08-12-2021 # 17 # C-03 # 08/12/2021</t>
  </si>
  <si>
    <t>v/s Samuele SAVERIO # Fattura n. 310 del 22-12-2021 # 18 # F-01 # 22/12/2021</t>
  </si>
  <si>
    <t>v/s Samuele SAVERIO # Fattura n. 311 del 22-12-2021 # 19 # F-01 # 22/12/2021</t>
  </si>
  <si>
    <t>v/s Samuele SAVERIO # Fattura n. 312 del 22-12-2021 # 20 # F-01 # 22/12/2021</t>
  </si>
  <si>
    <t>v/s CHIEFARI Pietro # Impegno di spesa competenze Amministratore 2021 # 21 # F-07 # 31/12/2021</t>
  </si>
  <si>
    <t>D.02.03.21</t>
  </si>
  <si>
    <t>v/s CONSULENTE FISCALE # Impegno di spesa consulenza fiscale 2021 # 22 # F-06 # 31/12/2021</t>
  </si>
  <si>
    <t>v/s CONDOMINI (Quote versate in eccesso)</t>
  </si>
  <si>
    <t>s</t>
  </si>
  <si>
    <t>OPERAZIONI DI STORNO</t>
  </si>
  <si>
    <t>Restituzione a Condomino01</t>
  </si>
  <si>
    <t>U.01.01</t>
  </si>
  <si>
    <t>Condomino01 # Versamento in conto quota esercizio 2022 per storno credito 2021</t>
  </si>
  <si>
    <t>Restituzione a Condomino02</t>
  </si>
  <si>
    <t>U.01.02</t>
  </si>
  <si>
    <t>Condomino02 # Versamento in conto quota esercizio 2022 per storno credito 2021</t>
  </si>
  <si>
    <t>Restituzione a Condomino05</t>
  </si>
  <si>
    <t>U.01.05</t>
  </si>
  <si>
    <t>Condomino05 # Versamento in conto quota esercizio 2022 per storno credito 2021</t>
  </si>
  <si>
    <t>Restituzione a Condomino07</t>
  </si>
  <si>
    <t>U.01.07</t>
  </si>
  <si>
    <t>Condomino07 # Versamento in conto quota esercizio 2022 per storno credito 2021</t>
  </si>
  <si>
    <t>Restituzione a Condomino08</t>
  </si>
  <si>
    <t>U.01.08</t>
  </si>
  <si>
    <t>Condomino08 # Versamento in conto quota esercizio 2022 per storno credito 2021</t>
  </si>
  <si>
    <t>Restituzione a Condomino09 S.r.l.</t>
  </si>
  <si>
    <t>U.01.09</t>
  </si>
  <si>
    <t>Condomino09 S.r.l. # Versamento in conto quota esercizio 2022 per storno credito 2021</t>
  </si>
  <si>
    <t xml:space="preserve">Restituzione a Condomino11 </t>
  </si>
  <si>
    <t>U.01.11</t>
  </si>
  <si>
    <t>Condomino11  # Versamento in conto quota esercizio 2022 per storno credito 2021</t>
  </si>
  <si>
    <t>Restituzione a Condomino12</t>
  </si>
  <si>
    <t>U.01.12</t>
  </si>
  <si>
    <t>Condomino12 # Versamento in conto quota esercizio 2022 per storno credito 2021</t>
  </si>
  <si>
    <t>Restituzione a Condomino13</t>
  </si>
  <si>
    <t>U.01.13</t>
  </si>
  <si>
    <t>Condomino13 # Versamento in conto quota esercizio 2022 per storno credito 2021</t>
  </si>
  <si>
    <t>Restituzione a Condomino14</t>
  </si>
  <si>
    <t>U.01.14</t>
  </si>
  <si>
    <t>Condomino14 # Versamento in conto quota esercizio 2022 per storno credito 2021</t>
  </si>
  <si>
    <t>Restituzione a Condomino16</t>
  </si>
  <si>
    <t>U.01.16</t>
  </si>
  <si>
    <t>Condomino16 # Versamento in conto quota esercizio 2022 per storno credito 2021</t>
  </si>
  <si>
    <t>Restituzione a Condomino18</t>
  </si>
  <si>
    <t>U.01.18</t>
  </si>
  <si>
    <t>Condomino18 # Versamento in conto quota esercizio 2022 per storno credito 2021</t>
  </si>
  <si>
    <t>Restituzione a Condomino19</t>
  </si>
  <si>
    <t>U.01.19</t>
  </si>
  <si>
    <t>Condomino19 # Versamento in conto quota esercizio 2022 per storno credito 2021</t>
  </si>
  <si>
    <t>Restituzione a Condomino20</t>
  </si>
  <si>
    <t>U.01.20</t>
  </si>
  <si>
    <t>Condomino20 # Versamento in conto quota esercizio 2022 per storno credito 2021</t>
  </si>
  <si>
    <t>Restituzione a Condomino21</t>
  </si>
  <si>
    <t>U.01.21</t>
  </si>
  <si>
    <t>Condomino21 # Versamento in conto quota esercizio 2022 per storno credito 2021</t>
  </si>
  <si>
    <t>Restituzione a Condomino22</t>
  </si>
  <si>
    <t>U.01.22</t>
  </si>
  <si>
    <t>Condomino22 # Versamento in conto quota esercizio 2022 per storno credito 2021</t>
  </si>
  <si>
    <t>e</t>
  </si>
  <si>
    <t>=== SCRITTURE RELATIVE ALL'ESERCIZIO IN CORSO ===</t>
  </si>
  <si>
    <t xml:space="preserve">Spese Bancarie - DICEMBRE 2021   </t>
  </si>
  <si>
    <t>Imposta di Bollo</t>
  </si>
  <si>
    <t xml:space="preserve">Canone                </t>
  </si>
  <si>
    <t xml:space="preserve">Tenuta conto      </t>
  </si>
  <si>
    <t>Spese Bancarie - GENNAIO 2022</t>
  </si>
  <si>
    <t>Condomino19  # Versamento tramite bonifico in conto quota 2022</t>
  </si>
  <si>
    <t>Ricevuta fattura Samuele SAVERIO  n. 1 del 28-01-2022 - Portico</t>
  </si>
  <si>
    <t>Nasce debito c/o Samuele SAVERIO # Fattura n. 1 del 28-01-2022 # 23 # F-01 # 28-01-2022</t>
  </si>
  <si>
    <t>D.02.01.22</t>
  </si>
  <si>
    <t>Abbuono - Nota di credito OTIR n. 3ND22000007 del 03/01/2022 su Fatt. 3FC21006550del 05/03/2021 - Scala A</t>
  </si>
  <si>
    <t>Si riduce il debito verso OTIR  # 10</t>
  </si>
  <si>
    <t>Abbuono - Nota di credito OTIR n. 3ND22000005 del 03/01/2022 su Fatt. 3FC21006548 del 05/03/2021 - Scala B</t>
  </si>
  <si>
    <t>Si riduce il debito verso OTIR  # 11</t>
  </si>
  <si>
    <t>Abbuono - Nota di credito OTIR n. 3ND22000006 del 03/01/2022 su Fatt. 3FC21006549 del 05/03/2021 - Scala C</t>
  </si>
  <si>
    <t>Si riduce il debito verso OTIR  # 12</t>
  </si>
  <si>
    <t xml:space="preserve">Ricevuta Fattura OTIR n. 3FO22026272  del 10-01-2022 - Manutenzione Ordinaria prorgammata  - Scala A </t>
  </si>
  <si>
    <t>Nasce debito v/s OTIR Srl # Fattura n. 3FO22026272  del 10-01-2022 # 24 # F-03 # 10-01-2022</t>
  </si>
  <si>
    <t>Ricevuta Fattura OTIR n. 3FO22026271  del 10-01-2022 - manutenzione Ordinaria prorgammata  - Scala B</t>
  </si>
  <si>
    <t>Nasce debito v/s OTIR Srl # Fattura n. 3FO22026271 del 10-01-2022 # 25 # F-03 # 10-01-2022</t>
  </si>
  <si>
    <t>Ricevuta Fattura OTIR n. 3FO22026273 del 10-01-2022- manutenzione Ordinaria prorgammata  - Scala C</t>
  </si>
  <si>
    <t>Nasce debito v/s OTIR Srl # Fattura n. 3FO22026273 del 10-01-2022 # 26 # F-03 # 10-01-2022</t>
  </si>
  <si>
    <t>Ricevuta Fattura ENEL ENERGIA. SpA n. 418 758 7725 del  13-12-2021 (Scala C - civico 22 - cod. Cliente: ... 397)</t>
  </si>
  <si>
    <t>Nasce debito c/o Enel Energia # Fattura n.  418 758 7725 del  13-12-2021 # 27 # C-03 # 13-12-2021</t>
  </si>
  <si>
    <t>Abbuono ENEL ENERGIA. SpA su Fattura n. 418 257 3894 del  08-12-2021 - Scala A</t>
  </si>
  <si>
    <t>Abbuono ENEL ENERGIA. SpA su Fattura n. 418 257 3894 del  08-12-2021 - Scala B</t>
  </si>
  <si>
    <t>Abbuono ENEL ENERGIA. SpA su Fattura n. 418 257 3894 del  08-12-2021 - Scala C</t>
  </si>
  <si>
    <t>si riduce il debito c/o ENEL ENERGIA SpA #17</t>
  </si>
  <si>
    <t>Saldo Fatture ENEL ENERGIA. SpA n. 418 257 3894 Dicembre 2021 - bonifico (€ 179,30)</t>
  </si>
  <si>
    <t xml:space="preserve">Saldo Fatture ENEL ENERGIA. SpA n. 418 758 7725 Dicembre 2021 - bonifico (€ 179,30) </t>
  </si>
  <si>
    <t>si riduce il debito c/o ENEL ENERGIA SpA # 27</t>
  </si>
  <si>
    <t>Condomino02  # Versamento tramite bonifico in conto quota 2022</t>
  </si>
  <si>
    <t>Cndomino08  # Versamento in conto quota 2022 - RIC. 47/B</t>
  </si>
  <si>
    <t>Da Cassa a Banca - bonifico Amministratore</t>
  </si>
  <si>
    <t>Fattura ENEL ENERGIA. SpA n. 419 929 7049 del 07-02-2022 (Scala C - civico 22 - cod. Cliente: ... 397) - bonifico</t>
  </si>
  <si>
    <t>Fattura ENEL ENERGIA. SpA n. 419 875 5304 del 06-02-2022 (Scala B - civico 30 - cod. Cliente: ... 325) - bonifico</t>
  </si>
  <si>
    <t>Consumi da addebbitare  a scala B (57%)</t>
  </si>
  <si>
    <t>Consumi da addebbitare a Portico (27%)</t>
  </si>
  <si>
    <t>Consumi da addebbitare a Tunnel (16%)</t>
  </si>
  <si>
    <t>Ricevuta fattura Samuele SAVERIO  n. 10 del 25-02-2022 - Scala A</t>
  </si>
  <si>
    <t>Nasce debito c/o Samuele SAVERIO # Fattura n. 10 del 25-02-2022 # 28 # F-01 # 25-02-2022</t>
  </si>
  <si>
    <t>Ricevuta fattura Samuele SAVERIO  n. 11 del 25-02-2022 - Scala B</t>
  </si>
  <si>
    <t>Nasce debito c/o Samuele SAVERIO # Fattura n. 11 del 25-02-2022 # 29 # F-01 # 25-02-2022</t>
  </si>
  <si>
    <t>Ricevuta fattura Samuele SAVERIO  n. 12 del 25-02-2022 - Scala C</t>
  </si>
  <si>
    <t>Nasce debito c/o Samuele SAVERIO # Fattura n. 12 del 25-02-2022 # 30 # F-01 # 25-02-2022</t>
  </si>
  <si>
    <t>Ricevuta Fattura n. 1705/EL del 16/12/2021 MAI ANTINCENDIO</t>
  </si>
  <si>
    <t>Nasce debito c/o MAI ANTINCENDIO # Fattura n. 1705/EL del 16-12-2021 # 31 # F-02 # 16-12-2021</t>
  </si>
  <si>
    <t>Pagata Fatt.ENEL ENERGIAergia n. 419875 5303 del 06-02-2022 (Scala C - Civ. 22 - Cliente n.: ... 397) - bonifico</t>
  </si>
  <si>
    <t>Spese Bancarie - FEBBRAIO 2022</t>
  </si>
  <si>
    <t>Condomino01  # Versamento in conto quota 1° E 2° TRIM. 2022 - RIC. 48/B</t>
  </si>
  <si>
    <t>Ricevuta e pagata Fatt. Italtecnica A/133/2022 del 02-02-2022 - Raccoglitori</t>
  </si>
  <si>
    <t>Saldo Fattura Samuele SAVERIO  n. 310 DEL 22-12-2021 - bonifico (€ 180,00)</t>
  </si>
  <si>
    <t>si riduce il debito c/o Samuele SAVERIO #18</t>
  </si>
  <si>
    <t>Registrazione Fiscale - Imponibile mod 770: F-01 # F # 310 # 22-12-2021 # 00</t>
  </si>
  <si>
    <t>H.P00.01</t>
  </si>
  <si>
    <t>Saldo Fattura Samuele SAVERIO  n. 311 DEL 22-12-2021 - bonifico (€ 180,00)</t>
  </si>
  <si>
    <t>si riduce il debito c/o Samuele SAVERIO #19</t>
  </si>
  <si>
    <t>Registrazione Fiscale - Imponibile mod 770: F-01 # F # 311 # 22-12-2021 # 00</t>
  </si>
  <si>
    <t>Saldo Fattura Samuele SAVERIO  n. 312 DEL 22-12-2021 - bonifico (€ 180,00)</t>
  </si>
  <si>
    <t>si riduce il debito c/o Samuele SAVERIO #20</t>
  </si>
  <si>
    <t>Registrazione Fiscale - Imponibile mod 770: F-01 # F # 312 # 22-12-2021 # 00</t>
  </si>
  <si>
    <t>Pagato debito v/s Fattura n. 1705/EL del 16/12/2021 MAI ANTINCENDIO -  bonifico</t>
  </si>
  <si>
    <t>Si estingue il debito verso MAI ANTINCENDIO # 31</t>
  </si>
  <si>
    <t>Registrazione Fiscale - Imponibile mod 770: F-02 # F # 1705/EL/2021 # 16-12-2021 # 00</t>
  </si>
  <si>
    <t>H.P04.02</t>
  </si>
  <si>
    <t xml:space="preserve">F24 - Versameto R.A. su pagam.  Fattura n. 1705/EL del 16/12/2021 MAI ANTINCENDIO </t>
  </si>
  <si>
    <t>Registrazione Fiscale - Imposta mod 770: F-02 # F # 1705/EL/2021 # 16-12-2021# 00</t>
  </si>
  <si>
    <t>H.R04.02</t>
  </si>
  <si>
    <t>Condomino22  # Versamento tramite bonifico in conto quota 2022</t>
  </si>
  <si>
    <t>Saldo Fattura Samuele SAVERIO  n. 1 DEL 28-01-2022 - bonifico (€ 205,00)</t>
  </si>
  <si>
    <t>si riduce il debito c/o Samuele SAVERIO #23</t>
  </si>
  <si>
    <t>Registrazione Fiscale - Imponibile mod 770: F-01 # F #   1 # 28-01-2022 # 00</t>
  </si>
  <si>
    <t>Saldo Fattura Samuele SAVERIO  n. 10 DEL 25-02-2022 - bonifico (€ 205,00)</t>
  </si>
  <si>
    <t>si riduce il debito c/o Samuele SAVERIO # 28</t>
  </si>
  <si>
    <t>Registrazione Fiscale - Imponibile mod 770: F-01 # F # 10 # 25-02-2022 # 00</t>
  </si>
  <si>
    <t>Saldo Fattura Samuele SAVERIO  n. 11 DEL  25-02-2022 - bonifico (€ 205,00)</t>
  </si>
  <si>
    <t>si riduce il debito c/o Samuele SAVERIO # 29</t>
  </si>
  <si>
    <t>Registrazione Fiscale - Imponibile mod 770: F-01 # F # 11 # 25-02-2022 # 00</t>
  </si>
  <si>
    <t>Saldo Fattura Samuele SAVERIO  n. 12 DEL  25-02-2022 - bonifico (€ 205,00)</t>
  </si>
  <si>
    <t>si riduce il debito c/o Samuele SAVERIO # 30</t>
  </si>
  <si>
    <t>Registrazione Fiscale - Imponibile mod 770: F-01 # F # 12 # 25-02-2022 # 00</t>
  </si>
  <si>
    <t>CONDOMINO04 S.R.L. # Versamento tramite bonifico a saldo ARRETRATI ESERCIZIO   2018</t>
  </si>
  <si>
    <t>CONDOMINO04 S.R.L. # Versamento tramite bonifico in conto ARRETRATI ESERCIZIO   2019</t>
  </si>
  <si>
    <t>CONDOMINO07 # Versamento tramite bonifico in conto quota esercizio in corso (2022)</t>
  </si>
  <si>
    <t>acqusto da cartoleria MINERVA di registri e buste</t>
  </si>
  <si>
    <t>Debito v/s Cartoleria MINERVA  # scontrino fiscale # 32 # C-02 # 22-04-2022</t>
  </si>
  <si>
    <t>D.02.03.22</t>
  </si>
  <si>
    <t>Pagamento debito a Cartoleria MINERVA  - Bonifico</t>
  </si>
  <si>
    <t>Si estingue il debito v/s Cartoleria MINERVA  # 32</t>
  </si>
  <si>
    <t>Pagamento debito relativo a Fattura  3FO21025811  del 07-01-2021 a OTIR SERVIZI Srl - Bonifico</t>
  </si>
  <si>
    <t>Si estingue il debito v/s OTIR SERVIZI Srl # 08</t>
  </si>
  <si>
    <t>Registrazione Fiscale - Imponibile mod 770: F-03 # F #  3FO21025811  # 07-01-2021 # 00</t>
  </si>
  <si>
    <t>H.P04.03</t>
  </si>
  <si>
    <t>Debito v/s ERARIO # R.A. su Fattura  3FO21025811  del 07-01-2021 di OTIR SERVIZI Srl # 33 # A-01 # 02-05-2022</t>
  </si>
  <si>
    <t>D.03.03.22</t>
  </si>
  <si>
    <t>F24-Vers. R.A. su Fattura  3FO21025811  del 07-01-2021 di OTIR SERVIZI Srl</t>
  </si>
  <si>
    <t>Si estingue debito verso ERARIO # 33</t>
  </si>
  <si>
    <t>Registrazione Fiscale - Imposta mod 770: F-03 # F #  3FO21025811  # 07-01-2021 # 00</t>
  </si>
  <si>
    <t>H.R04.03</t>
  </si>
  <si>
    <t>SPESE BANCARIE - APRILE 2022</t>
  </si>
  <si>
    <t>Imposta di bollo</t>
  </si>
  <si>
    <t>Canone Chiavetta</t>
  </si>
  <si>
    <t>Spese Tenuta Conto</t>
  </si>
  <si>
    <t>CAPITOLI e VOCI DI SPESA</t>
  </si>
  <si>
    <t>IMPORTI</t>
  </si>
  <si>
    <t>SUDDIVISIONE</t>
  </si>
  <si>
    <t>PREVENTIV.</t>
  </si>
  <si>
    <t>PROPRIETARIO</t>
  </si>
  <si>
    <t>INQUILINO</t>
  </si>
  <si>
    <t>TOTALE SPESE PREVENTIVATE DA RIPARTIRE</t>
  </si>
  <si>
    <t>!!! Fornire i dati solo nelle celle senza sfondo colorato. Non variare mai il contenuto e la posizione delle celle con sfondo colorato.</t>
  </si>
  <si>
    <t>n.</t>
  </si>
  <si>
    <t>Cognome/
Ditta</t>
  </si>
  <si>
    <t>Nome/
Forma societaria</t>
  </si>
  <si>
    <t>Codice Fiscale</t>
  </si>
  <si>
    <t>Sesso</t>
  </si>
  <si>
    <t>Data nascita</t>
  </si>
  <si>
    <t>Comune di nascita</t>
  </si>
  <si>
    <t>Prov. nascita</t>
  </si>
  <si>
    <t>Domicilio fiscale</t>
  </si>
  <si>
    <t>Codice</t>
  </si>
  <si>
    <t>FORNITORI DI OPERE, PRESTAZIONI E SERVIZI_x000D_
(Somme erogate da attestare con Certificazione Unica)</t>
  </si>
  <si>
    <t>SAMUELE</t>
  </si>
  <si>
    <t>Saverio</t>
  </si>
  <si>
    <t>SSSSSS77T30B758X</t>
  </si>
  <si>
    <t>CARDINALE</t>
  </si>
  <si>
    <t>Via Luca - 88064 CHIARAVALLE CENTRALE (CZ)</t>
  </si>
  <si>
    <t>F-01</t>
  </si>
  <si>
    <t>MAI ANTINCENDIO</t>
  </si>
  <si>
    <t>Snc</t>
  </si>
  <si>
    <t>03622650794</t>
  </si>
  <si>
    <t>Via Palermo, snc - 88054 SERSALE (CZ)</t>
  </si>
  <si>
    <t>F-02</t>
  </si>
  <si>
    <t>OTIR SERVIZI</t>
  </si>
  <si>
    <t>Srl</t>
  </si>
  <si>
    <t>01729590033</t>
  </si>
  <si>
    <t>Viale LIBIA, 44 00199 ROMA (RM)</t>
  </si>
  <si>
    <t>F-03</t>
  </si>
  <si>
    <t>Pippo</t>
  </si>
  <si>
    <t>PPPPPP67D21K324A</t>
  </si>
  <si>
    <t>STILO</t>
  </si>
  <si>
    <t>Via Cavour, 28 - 88060 SATRIANO (CZ)</t>
  </si>
  <si>
    <t>F-04</t>
  </si>
  <si>
    <t>SPURGHI PERFETTI</t>
  </si>
  <si>
    <t>02984760796</t>
  </si>
  <si>
    <t>VIA Martiri di GERACE - 88060 GUARDAVALLE (CZ)</t>
  </si>
  <si>
    <t>F-05</t>
  </si>
  <si>
    <t>Consulente</t>
  </si>
  <si>
    <t>Fiscale</t>
  </si>
  <si>
    <t>PPPCCM59S15I872J</t>
  </si>
  <si>
    <t>Via Giotto 72 - 88060 SATRIANO (CZ)</t>
  </si>
  <si>
    <t>F-06</t>
  </si>
  <si>
    <t>CHIEFARI</t>
  </si>
  <si>
    <t>Pietro</t>
  </si>
  <si>
    <t>CCCPTR37F21I872Y</t>
  </si>
  <si>
    <t>SANT'ANDREA JONIO</t>
  </si>
  <si>
    <t>ViaLe CUTURELLA 2/D - 88068 SOVERATO (CZ)</t>
  </si>
  <si>
    <t>F-07</t>
  </si>
  <si>
    <t>AVVOCATO</t>
  </si>
  <si>
    <t>Giuseppe</t>
  </si>
  <si>
    <t>VVVGPP84S10C352Z</t>
  </si>
  <si>
    <t>10/11/1984</t>
  </si>
  <si>
    <t>Via Sandro Botticelli, 11 - 88060 SANT'ANDREA JONIO (CZ)</t>
  </si>
  <si>
    <t>F-08</t>
  </si>
  <si>
    <t>FALEGNAMERIA</t>
  </si>
  <si>
    <t>02384400194</t>
  </si>
  <si>
    <t>Via Arlecchino,99 - 88040 SETTINGIANO (CZ)</t>
  </si>
  <si>
    <t>F-09</t>
  </si>
  <si>
    <t>ELETTRICISTA</t>
  </si>
  <si>
    <t>ZZZGPP59R03C352P</t>
  </si>
  <si>
    <t>03/10/1959</t>
  </si>
  <si>
    <t>Viale Piave, 18 - 88100 CATANZARO (CZ)</t>
  </si>
  <si>
    <t>F-10</t>
  </si>
  <si>
    <t>CERTIFICAZIONI ASCENSORI</t>
  </si>
  <si>
    <t>SpA</t>
  </si>
  <si>
    <t>01158650790</t>
  </si>
  <si>
    <t>Via Magnolie Fiorite, 33 88100 CATANZARO (CZ)</t>
  </si>
  <si>
    <t>F-11</t>
  </si>
  <si>
    <t>UTENZE e FORNITORI DI BENI_x000D_
(Somme erogate da non attestare con Certificazione Unica)</t>
  </si>
  <si>
    <t>E-On Energia</t>
  </si>
  <si>
    <t>C-01</t>
  </si>
  <si>
    <t>Cartoleria MINERVA</t>
  </si>
  <si>
    <t>C-02</t>
  </si>
  <si>
    <t xml:space="preserve">ENEL ENERGIA </t>
  </si>
  <si>
    <t>C-03</t>
  </si>
  <si>
    <t>CREDITORI PUBBLICI PER IMPOSTE E TASSE</t>
  </si>
  <si>
    <t>ERARIO</t>
  </si>
  <si>
    <t>A-01</t>
  </si>
  <si>
    <t>CREDITORI VARI PRIVATI</t>
  </si>
  <si>
    <t>Z-01</t>
  </si>
  <si>
    <t>CREDITORI GESTIONI SPECIALI e FONDI STESSO CONDOMINIO</t>
  </si>
  <si>
    <t>DEBITORI TERZI_x000D_
(Somme condominiali depositate presso Terzi)</t>
  </si>
  <si>
    <t>D-01</t>
  </si>
  <si>
    <t>DEBITORI VARI TERZI PRIVATI</t>
  </si>
  <si>
    <t>DEBITORI TERZI PUBBLICI</t>
  </si>
  <si>
    <t>Comune di CATANZARO</t>
  </si>
  <si>
    <t>E-02</t>
  </si>
  <si>
    <t>DEBITORI GESTIONI SPECIALI e FONDI STESSO CONDOMINIO</t>
  </si>
  <si>
    <t>FONDO LAVORI SPECIALI</t>
  </si>
  <si>
    <t>S-01</t>
  </si>
  <si>
    <t>Fornire i dati solo nelle celle senza sfondo colorato. Non variare mai contenuto e posizione delle celle con sfondo colorato.</t>
  </si>
  <si>
    <t>QUANTITÀ</t>
  </si>
  <si>
    <t>TIPO DI ATTREZZATURA o MATERIALE</t>
  </si>
  <si>
    <t>MARCA</t>
  </si>
  <si>
    <t>STATO DI
CONSERVAZIONE</t>
  </si>
  <si>
    <r>
      <t xml:space="preserve">CUSTODE
</t>
    </r>
    <r>
      <rPr>
        <sz val="8"/>
        <color theme="1"/>
        <rFont val="Calibri"/>
        <family val="2"/>
        <scheme val="minor"/>
      </rPr>
      <t>(Amm. / Condom./Altri)</t>
    </r>
  </si>
  <si>
    <t>DEPOSITARIO</t>
  </si>
  <si>
    <t>CAUSALE</t>
  </si>
  <si>
    <t>IMPORTO DEPOSITATO</t>
  </si>
  <si>
    <t>ENEL ENERGIA S.p.A.</t>
  </si>
  <si>
    <t>Deposito Cauzionale</t>
  </si>
  <si>
    <t>TOTALE DEPOSITO</t>
  </si>
  <si>
    <t>CONDOMINO</t>
  </si>
  <si>
    <t>CONVOCAZIONE
ASSEMBLEA
xx/yy mm aaaa</t>
  </si>
  <si>
    <t>VERBALE
ASSEMBLEA
dd mmm aaa</t>
  </si>
  <si>
    <t>INFORMATIVA
PRIVACY</t>
  </si>
  <si>
    <t>COMUNICAZIONE
dd mmm aaaa</t>
  </si>
  <si>
    <t>Raccom. Postale</t>
  </si>
  <si>
    <t>e-mail</t>
  </si>
  <si>
    <t>Consegna a mano</t>
  </si>
  <si>
    <t>per posta</t>
  </si>
  <si>
    <t>da non consegnare</t>
  </si>
  <si>
    <t>ADEMPIMENTO</t>
  </si>
  <si>
    <t>DATA</t>
  </si>
  <si>
    <t>NOTA BILANCIO PREVENTIVO</t>
  </si>
  <si>
    <t>Il bilancio preventivo 2022 prevede un totale di spese in aumento rispetto a quello di 10.400,00 dell’esercizio 2021 al fine di tener conto di maggior previsioni di spesa, quali</t>
  </si>
  <si>
    <t>1.</t>
  </si>
  <si>
    <t>Indicizzazione della polizza assicurativa fabbricato.</t>
  </si>
  <si>
    <t>2.</t>
  </si>
  <si>
    <t>Verifica periodica dei due ascensore ed eventuali spese di adeguamento degli stessi alle norme di sicurezza.
 La previsione di eventuale adeguamento è stimata in 150 euro ad ascensore, se supererà tale cifra occorrerà rivedere le quote dei pagamenti in corso di esercizio.</t>
  </si>
  <si>
    <t>3.</t>
  </si>
  <si>
    <t>Aumento delle spese per la fornitura di energia elettrica. 
Un tale tipo di aumento si rende necessario per tener conto delle previsioni di un aumento particolarmente sensibile, a detta degli organi di informazione, del costo di produzione dell’energia. 
Si è stimato, forse ottimisticamente, un aumento di spesa pari al 20% rispetto a quello preventivato per le stesse voci di spesa nello scorso esercizio.</t>
  </si>
  <si>
    <t>4.</t>
  </si>
  <si>
    <t>Imposta IMU sull’unità immobiliare condominiale, per una valutazione più esatta di tale imposta, per come precisato dall’Ufficio Tributi del Comune di Catanzaro.</t>
  </si>
  <si>
    <t>5.</t>
  </si>
  <si>
    <t>Inflazione stimata in aumento. Tale aumento è stato concentrato a livello di preventivo nelle pulizie scale con un incremento di euro cento a scala.</t>
  </si>
  <si>
    <t>Tutto queste considerazioni portano ad una previsione totale di spesa di 11.500,00 euro per l’esercizio 2022.</t>
  </si>
  <si>
    <t xml:space="preserve">Il bilancio preventivo 2022 mantiene le stesse voci di spesa dell’esercizio 2021, ma con importi maggiorati per alcune voci per come sopra specificato. </t>
  </si>
  <si>
    <t xml:space="preserve">   </t>
  </si>
  <si>
    <t>[Condominio]</t>
  </si>
  <si>
    <t xml:space="preserve">[Indirizzo Condominio]
</t>
  </si>
  <si>
    <t>[Codice fiscale]</t>
  </si>
  <si>
    <t>[AMMINISTRATORE]</t>
  </si>
  <si>
    <t>[nome Amministratore]</t>
  </si>
  <si>
    <t>[Indirizzo Amministratore]</t>
  </si>
  <si>
    <t>[Recapiti telefonici]</t>
  </si>
  <si>
    <t>[Incaricato dell'Amministrazione]</t>
  </si>
  <si>
    <t>[Nome]</t>
  </si>
  <si>
    <t xml:space="preserve">[Indirizzo]
</t>
  </si>
  <si>
    <t>[Indirizzo amministratore]</t>
  </si>
  <si>
    <t>[e-mail condominio]</t>
  </si>
  <si>
    <t>[cellulare amministratore]</t>
  </si>
  <si>
    <t>[numero c.c.p.]</t>
  </si>
  <si>
    <t>[IBAN]</t>
  </si>
  <si>
    <t>[C.F.]</t>
  </si>
  <si>
    <t>[Gent.mi Sig.ri]</t>
  </si>
  <si>
    <t>[Condomino - Colonna C]</t>
  </si>
  <si>
    <t>[Colonna E o F]</t>
  </si>
  <si>
    <t>[Colonna F o G+H+I]</t>
  </si>
  <si>
    <t>[Colonna "" o G+H+I]</t>
  </si>
  <si>
    <t>[millesimi]</t>
  </si>
  <si>
    <t>Con la presente si invia la ricevuta del pagamento di oneri condominiali da Lei effettuato.</t>
  </si>
  <si>
    <t>RICEVUTA</t>
  </si>
  <si>
    <t xml:space="preserve">Data </t>
  </si>
  <si>
    <t>Ricevuta dal Condomino</t>
  </si>
  <si>
    <t xml:space="preserve">la somma di </t>
  </si>
  <si>
    <t>€</t>
  </si>
  <si>
    <t>per</t>
  </si>
  <si>
    <t>TOTALE SOMMA RICEVUTA</t>
  </si>
  <si>
    <t>La presente ricevuta viene rilasciata s.b.f. degli assegni e con riserva di esigere ogni altra somma che risultasse dovuta in seguito a rendiconto consuntivo, nuovi accertamenti o nuove delibere dell'Assemblea.</t>
  </si>
  <si>
    <t>La presente sostituisce ogni altra ricevuta provvisoria relativa allo stesso pagamento.</t>
  </si>
  <si>
    <t>Quale utile promemoria si riporta un prospetto degli oneri condominiali ancora da versare nell'esercizio in corso:</t>
  </si>
  <si>
    <t>CAUSALE PAGAMENTO</t>
  </si>
  <si>
    <t>Scadenza</t>
  </si>
  <si>
    <t>Importo dovuto</t>
  </si>
  <si>
    <t xml:space="preserve">Totale a suo debito  </t>
  </si>
  <si>
    <t xml:space="preserve">Totale a suo credito </t>
  </si>
  <si>
    <t>[Luogo e data]</t>
  </si>
  <si>
    <t>L'Amministratore</t>
  </si>
  <si>
    <t xml:space="preserve">OGGETTO: </t>
  </si>
  <si>
    <t>Con la presente si informa la S.V. di quanto segue:</t>
  </si>
  <si>
    <t>OGGETTO: SOLLECITO DI PAGAMENTO CONTRIBUTI GESTIONE ORDINARIA</t>
  </si>
  <si>
    <t>Alla data della presente, dalle risultanze dei libri contabili, si rileva una sua situazione debitoria nei confronti del condominio per contributi di sua spettanza non ancora pagati alle date di scadenza. Tale situazione è riassunta nel seguente prospetto:</t>
  </si>
  <si>
    <t>Causale</t>
  </si>
  <si>
    <t>Importo</t>
  </si>
  <si>
    <t>Totale euro</t>
  </si>
  <si>
    <t>Dell'importo di cui sopra è da considerare in mora, in quanto sono trascorsi più di 90 giorni dalla data di scadenza dei relativi pagamenti, l'importo seguente</t>
  </si>
  <si>
    <t>Importo debito in mora:</t>
  </si>
  <si>
    <t>I pagamenti possono essere eseguiti secondo una delle seguenti modalità :</t>
  </si>
  <si>
    <r>
      <t>·</t>
    </r>
    <r>
      <rPr>
        <sz val="12"/>
        <color theme="1"/>
        <rFont val="Times New Roman"/>
        <family val="1"/>
      </rPr>
      <t/>
    </r>
  </si>
  <si>
    <t>[direttamente all’Amministratore in contanti o Assegno Bancario intestato a ]</t>
  </si>
  <si>
    <t>[tramite Bonifico  intestato a ]</t>
  </si>
  <si>
    <t>·</t>
  </si>
  <si>
    <t>[tramite versamento su c.c.p. ]</t>
  </si>
  <si>
    <t>Nel protrarsi della Sua inadempienza, per quanto concerne l'importo in mora, mi vedrò costretto a richiedere quanto dovuto mediante diffida con raccomadata R.R. e conseguente aggravio di spese a Suo carico, prima di dar corso alla procedura coattiva per la riscossione delle somme dovute.</t>
  </si>
  <si>
    <t>Se nel frattempo Lei avesse già effettuato il pagamento, non tenga conto della presente.</t>
  </si>
  <si>
    <t>In attesa di un pronto riscontro, porgo distinti saluti.</t>
  </si>
  <si>
    <t>L'amministratore</t>
  </si>
  <si>
    <t>Certificazione redditi diversi derivanti dalla gestione condominiale ai fini dell'imposizione fiscale per l'anno 2021</t>
  </si>
  <si>
    <t xml:space="preserve">nella sua qualità di amministratore dello stabile sito in </t>
  </si>
  <si>
    <t>ATTESTA</t>
  </si>
  <si>
    <t xml:space="preserve">di aver conseguito proventi per conto del condominio sopracitato nel corso del 2021 per l'unità </t>
  </si>
  <si>
    <t xml:space="preserve">immobiliare di proprietà comune  per un importo totale di </t>
  </si>
  <si>
    <t>euro</t>
  </si>
  <si>
    <t xml:space="preserve">Tali proventi sono quelli rilevati secondo il principio di cassa tra l' 01/01/2021 e il 31/12/2021. </t>
  </si>
  <si>
    <t>Il riparto di tali proventi fra i condomini è fatto secondo la tabella A (della proprietà)</t>
  </si>
  <si>
    <t>Millesimi del condomino in epigrafe</t>
  </si>
  <si>
    <t>Importo di reddito proquota attribuito al condomino</t>
  </si>
  <si>
    <t>I dati catastali dell'unità immobiliare di proprietà condominiale sono</t>
  </si>
  <si>
    <t>Sub</t>
  </si>
  <si>
    <t>Zona</t>
  </si>
  <si>
    <t xml:space="preserve">Categoria     </t>
  </si>
  <si>
    <t xml:space="preserve">Classe </t>
  </si>
  <si>
    <t>Consistenza</t>
  </si>
  <si>
    <t xml:space="preserve">Rendita </t>
  </si>
  <si>
    <t>OGGETTO: SITUAZIONE CONTABILE e RATEIZZAZIONE DEI CONTRIBUTI CONDOMINIALI PER L'ESERCIZIO 2022</t>
  </si>
  <si>
    <t>(Bilancio preventivo in corso di approvazione)</t>
  </si>
  <si>
    <t xml:space="preserve">Dal prospetto di ripartizione delle spese preventivate per l'esercizio 2022, non ancora approvato dall'Assemblea per mancata convocazione causa pandemia, risulta a suo carico il contributo annuale di </t>
  </si>
  <si>
    <t>Dal prospetto di ripartizione del rendiconto consuntivo relativo all' esercizio 2021, non ancora approvato dall'Assemblea causa pandemia, risulta un conguaglio</t>
  </si>
  <si>
    <t>a suo debito</t>
  </si>
  <si>
    <t>a suo credito</t>
  </si>
  <si>
    <t xml:space="preserve">Pertanto l'ammontare dovuto è pari a </t>
  </si>
  <si>
    <t xml:space="preserve">Risultano ancora delle quote arretrate non versate per </t>
  </si>
  <si>
    <t>Totale dovuto</t>
  </si>
  <si>
    <t>Il versamento di tale importo può essere frazionato per come riportato nel sottostante prospetto, con le relative scadenze. Il prospetto non tiene conto di eventuali versamenti effettuati dopo il primo gennaio dell'esercizio in corso.</t>
  </si>
  <si>
    <t>Rata</t>
  </si>
  <si>
    <t>Scad.</t>
  </si>
  <si>
    <t>Arretrati</t>
  </si>
  <si>
    <t>Conguaglio</t>
  </si>
  <si>
    <r>
      <t>1</t>
    </r>
    <r>
      <rPr>
        <vertAlign val="superscript"/>
        <sz val="10"/>
        <color theme="5" tint="-0.499984740745262"/>
        <rFont val="Calibri"/>
        <family val="2"/>
        <scheme val="minor"/>
      </rPr>
      <t>a</t>
    </r>
  </si>
  <si>
    <r>
      <t>2</t>
    </r>
    <r>
      <rPr>
        <vertAlign val="superscript"/>
        <sz val="10"/>
        <color theme="5" tint="-0.499984740745262"/>
        <rFont val="Calibri"/>
        <family val="2"/>
        <scheme val="minor"/>
      </rPr>
      <t>a</t>
    </r>
  </si>
  <si>
    <r>
      <t>3</t>
    </r>
    <r>
      <rPr>
        <vertAlign val="superscript"/>
        <sz val="10"/>
        <color theme="5" tint="-0.499984740745262"/>
        <rFont val="Calibri"/>
        <family val="2"/>
        <scheme val="minor"/>
      </rPr>
      <t>a</t>
    </r>
  </si>
  <si>
    <r>
      <t>4</t>
    </r>
    <r>
      <rPr>
        <vertAlign val="superscript"/>
        <sz val="10"/>
        <color theme="5" tint="-0.499984740745262"/>
        <rFont val="Calibri"/>
        <family val="2"/>
        <scheme val="minor"/>
      </rPr>
      <t>a</t>
    </r>
  </si>
  <si>
    <t>È gradito in ogni caso l'anticipo, in tutto o in parte, del versamento delle rate, al fine di agevolare e ottimizzare la gestione del Condominio.</t>
  </si>
  <si>
    <t>Distinti saluti.</t>
  </si>
  <si>
    <t>OGGETTO: DIFFIDA PER MANCATO VERSAMENTO CONTRIBUTI CONDOMINIALI</t>
  </si>
  <si>
    <t>Premessa la seguente Sua situazione per i contributi condominiali scaduti alla data della presente e non ancora pagati</t>
  </si>
  <si>
    <t>Contributo non versato</t>
  </si>
  <si>
    <t>TOTALE</t>
  </si>
  <si>
    <r>
      <t xml:space="preserve">Con la presente Le sollecito il pagamento dei contributi condominiali di cui sopra, entro il termine perentorio di </t>
    </r>
    <r>
      <rPr>
        <b/>
        <sz val="10"/>
        <rFont val="Calibri"/>
        <family val="2"/>
        <scheme val="minor"/>
      </rPr>
      <t>giorni 15</t>
    </r>
    <r>
      <rPr>
        <sz val="10"/>
        <rFont val="Calibri"/>
        <family val="2"/>
        <scheme val="minor"/>
      </rPr>
      <t xml:space="preserve"> (quindici) dal ricevimento della presente raccomandata. Ove per data di ricevimento è da intendersi quella comunicata da POSTE ITALIANE come data di consegna o di rilascio dell'avviso di giacenza.</t>
    </r>
  </si>
  <si>
    <t>Le preannuncio che in difetto di quanto sopra, sarò costretto, mio malgrado, senza ulteriori avvisi, al recupero coatto delle somme dovute, con aggravio a suo carico delle maggior spese.</t>
  </si>
  <si>
    <t>La presente vale quale diffida e formale messa in mora, ai sensi e per gli effetti dell'art. 1219 C.C. e ad ogni effetto di legge e, come tale, interruttiva di ogni termine prescrizionale.</t>
  </si>
  <si>
    <t>CONVOCAZIONE ASSEMBLEA ORDINARIA</t>
  </si>
  <si>
    <r>
      <t xml:space="preserve">La S.V. è invitata all'Assemblea Ordinaria che si terrà in prima convocazione il giorno lunedì  5-luglio-2021 alle ore 19,000 presso i locali condominiali di Via XXXXX n. 38 e, eventualmente, nel caso non si raggiunga il numero legale, in seconda convocazione, il giorno seguente </t>
    </r>
    <r>
      <rPr>
        <b/>
        <sz val="11"/>
        <rFont val="Calibri"/>
        <family val="2"/>
        <scheme val="minor"/>
      </rPr>
      <t>martedì 6-luglio-2021 alle ore 16,30</t>
    </r>
    <r>
      <rPr>
        <sz val="11"/>
        <rFont val="Calibri"/>
        <family val="2"/>
        <scheme val="minor"/>
      </rPr>
      <t>, sempre nello stesso luogo per discutere e deliberare sui punti del seguente:</t>
    </r>
  </si>
  <si>
    <t>ORDINE DEL GIORNO</t>
  </si>
  <si>
    <t>RELAZIONE E COMUNICAZIONI VARIE DA PARTE DELL'AMMINISTRATORE</t>
  </si>
  <si>
    <t>APPROVAZIONE RESOCONTO DI GESTIONE AL 31-12-2019 E RIPARTO DELLE SPESE FRA I CONDOMINI</t>
  </si>
  <si>
    <t>APPROVAZIONE RESOCONTO DI GESTIONE AL 31-12-2020 E RIPARTO DELLE SPESE FRA I CONDOMINI</t>
  </si>
  <si>
    <t xml:space="preserve">APPROVAZIONE BILANCIO PREVENTIVO PER L'ESERCIZIO 2021 E RIPARTO DELLE SPESE FRA I CONDOMINI </t>
  </si>
  <si>
    <t>NOMINA o CONFERMA AMMINISTRATORE</t>
  </si>
  <si>
    <t>DISCUSSIONE SU LAVORI SISMABONUS e ECOBONUS, APPROVAZIONE DELLE CONDIZIONI PER PROSEGUIRE L'ITER REALIZZATIVO DI TALI LAVORI</t>
  </si>
  <si>
    <t>DISCUSSIONE E APPROVAZIONE MESSA IN OPERA TELECAMERE DI SICUREZZA INGRESSI CIVICO XX e CIVICO zz</t>
  </si>
  <si>
    <t>VARIE ED EVENTUALI</t>
  </si>
  <si>
    <t xml:space="preserve">Si ricorda che a causa della pandemia, durante l'assemblea in presenza, occorre rispettare le disposizioni in materia di distanziamento sociale e uso dei dispositivi di protezione individuale.
</t>
  </si>
  <si>
    <t>Vista l'importanza, è auspicabile che la S.V. sia personalmente presente in assemblea, ma in caso di impedimento può delegare un'altra persona a rappresentarla; si allega quindi un modello di delega.</t>
  </si>
  <si>
    <t xml:space="preserve">Si allegano i documenti da approvare e si rammenta che per quanto concerne i punti 2-3 e 4 dell'OdG basta il quorum di un terzo per la validità costitutiva in seconda convocazione, mentre per il punto 5 occorre il quorum di 500/1000 per la nomina o di 1/3 per la conferma. </t>
  </si>
  <si>
    <t>L’amministratore dichiara la propria disponibilità a fornire tutti i chiarimenti sui documenti allegati all'o.d.g. su appuntamento telefonico, di mattina e in orario studio e ad esibire i documenti giustificativi delle spese.</t>
  </si>
  <si>
    <t>DELEGA DI RAPPRESENTANZA ASSEMBLEA</t>
  </si>
  <si>
    <t xml:space="preserve">Il/La sottoscritto/a </t>
  </si>
  <si>
    <t>________________________________________________________________</t>
  </si>
  <si>
    <t xml:space="preserve">delega il sig./ la sig.ra </t>
  </si>
  <si>
    <t>a rappresentarlo/la nell'Assemblea dei Condomini convocata per giorno  lunedì 5-luglio-2021 ore 19,00 in prima convocazione e per giorno martedì 6-luglio-2021 ore 16,30 in eventuale seconda convocazione ed a votare gli argomenti posti all'ordine del giorno, con promessa, sin d'ora, di approvare ogni decisione del delegato/a.</t>
  </si>
  <si>
    <t>_____________________, lì ______________________</t>
  </si>
  <si>
    <t>In fede</t>
  </si>
  <si>
    <t>["" o Colonna G+H+I]</t>
  </si>
  <si>
    <t>RICEVUTA DI AVVENUTA CONSEGNA CONVOCAZIONE ASSEMBLEA</t>
  </si>
  <si>
    <t>Il/La sottoscritto/a</t>
  </si>
  <si>
    <t>_____________________________________________________________</t>
  </si>
  <si>
    <t xml:space="preserve">dichiara di aver ricevuta dall'Amministratore la lettera, con tutti gli allegati, di convocazione dell'Assemblea Condominiale per i giorni 5 e 6 luglio 2021, rispettivamente in prima e seconda convocazione. </t>
  </si>
  <si>
    <t xml:space="preserve">Dichiara inoltre di aver accettato tale lettera in qualità di </t>
  </si>
  <si>
    <t>¨</t>
  </si>
  <si>
    <t>Condomino intestatario</t>
  </si>
  <si>
    <t>Familiare</t>
  </si>
  <si>
    <t>____________________________</t>
  </si>
  <si>
    <t>e si impegna, se non condomino intestario , a far avere il tutto, nel più breve tempo possibile, al condomino intestatario.</t>
  </si>
  <si>
    <t>La consegna è avvenuta in data  ______________________</t>
  </si>
  <si>
    <t>RICEVUTA DI AVVENUTA CONSEGNA DI DOCUMENTI</t>
  </si>
  <si>
    <t xml:space="preserve">Il/La sottoscritto/a   </t>
  </si>
  <si>
    <t>dichiara di aver ricevuto dall'Amministratore i seguenti documenti condominiali, indirizzati all'intestatario del presente modulo:</t>
  </si>
  <si>
    <t>●</t>
  </si>
  <si>
    <t xml:space="preserve"> il verbale relativo all'assemblea condominiale di giorno 24/05/2018</t>
  </si>
  <si>
    <t xml:space="preserve"> il verbale relativo all'assemblea condominiale di giorno 25/05/2018</t>
  </si>
  <si>
    <t>informativa sulla privacy ai sensi del GDPR 679/2016</t>
  </si>
  <si>
    <t xml:space="preserve">Dichiara inoltre di aver accettato tali documenti in qualità di </t>
  </si>
  <si>
    <t>e si impegna, se non condomino intestario , a farli avere, nel più breve tempo possibile, al condomino intestatario.</t>
  </si>
  <si>
    <t>Condominio CUTURELLA D</t>
  </si>
  <si>
    <t>Viale CUTURELLA 2/D - 88068 SOVERATO CZ</t>
  </si>
  <si>
    <t>condominio.cuturella.d@piasoft.it</t>
  </si>
  <si>
    <t>c.c.p. 1060982665</t>
  </si>
  <si>
    <t>IBAN: IT20J0760104400001060982665</t>
  </si>
  <si>
    <t>C.F. 97029570799</t>
  </si>
  <si>
    <r>
      <t>La S.V. è invitata all'Assemblea Ordinaria che si terrà in prima convocazione il giorno giovedì 24-febbraio-2022 alle ore 22,000 presso i locali di Via MAZZINI n. 14 e, eventualmente, nel caso non si raggiunga il numero legale, in seconda convocazione, il giorno seguente venerdì</t>
    </r>
    <r>
      <rPr>
        <b/>
        <sz val="10"/>
        <rFont val="Calibri"/>
        <family val="2"/>
        <scheme val="minor"/>
      </rPr>
      <t xml:space="preserve"> 25-febbraio-2022 alle ore 16,30</t>
    </r>
    <r>
      <rPr>
        <sz val="10"/>
        <rFont val="Calibri"/>
        <family val="2"/>
        <scheme val="minor"/>
      </rPr>
      <t>, sempre nello stesso luogo per discutere e deliberare sui punti del seguente:</t>
    </r>
  </si>
  <si>
    <t>APPROVAZIONE RESOCONTO DI GESTIONE AL 31-12-2021 E RIPARTO DELLE SPESE FRA I CONDOMINI</t>
  </si>
  <si>
    <t xml:space="preserve">APPROVAZIONE BILANCIO PREVENTIVO ESERCIZIO 2022 E RIPARTO DELLE SPESE FRA I CONDOMINI </t>
  </si>
  <si>
    <t xml:space="preserve">RELAZIONE INFORMATIVA SUI LAVORI CON ECOBONUS FATTIBILI SUL CONDOMINIO E PROPOSTA PROGETTUALE DA PARTE DI UN PROFESSIONISTA TECNICO </t>
  </si>
  <si>
    <t>APPROVAZIONE DELLA SCRITTURA PRIVATA PER IL CONFERIMENTO DI INCARICO PROFESSIONALE PER PROGETTAZIONE E DIREZIONE LAVORI ECOBONUS SUL CONDOMINIO</t>
  </si>
  <si>
    <t>Vista l'importanza, è auspicabile che la S.V. sia personalmente presente in assemblea, ma in caso di impedimento può delegare un'altra persona a rappresentarla. Per farlo, può utilizzare completandola  e firmandola la delega sotto riportata.</t>
  </si>
  <si>
    <t xml:space="preserve">Si allegano i documenti da approvare e si rammenta che per quanto concerne i punti 2-3 dell'OdG il quorum di approvazione è a maggioranza dei presenti e di 1/3 dei millesimi, mentre per il punto 4 occorre il quorum di 500/1000 per nuova nomina o di 334/1000 per la conferma. </t>
  </si>
  <si>
    <t xml:space="preserve">Per la realizzazione degli interventi agevolabili con il bonus 110% si richiede l'approvazione della maggioranza dei presenti che rappresentano almeno 1/3 del valore dell'edificio. </t>
  </si>
  <si>
    <t>SOVERATO, 15-febbraio-2022</t>
  </si>
  <si>
    <t>DELEGA</t>
  </si>
  <si>
    <t>a rappresentarlo/la nell'Assemblea dei Condomini convocata per giorno giovedì 24-febbraio-2022 ore 22,00 in prima convocazione e per giorno venerdì 25-febbraio-2022 ore 16,30 in eventuale seconda convocazione ed a votare gli argomenti posti all'ordine del giorno, con promessa, sin d'ora, di approvare ogni decisione del delegato/a.</t>
  </si>
  <si>
    <t>Nome immagine: foto</t>
  </si>
  <si>
    <t>Dimensioni massime</t>
  </si>
  <si>
    <t>7,70 cm</t>
  </si>
  <si>
    <t>H</t>
  </si>
  <si>
    <t>4,00 cm</t>
  </si>
  <si>
    <t>Nome immagine: firma</t>
  </si>
  <si>
    <t>2,70 cm</t>
  </si>
  <si>
    <t>NOTA SULLE TABELLE MILLESIMALI</t>
  </si>
  <si>
    <t>Il valore condominiale di una U.I risulta quindi la somma dei valori delle U.F. che la compongono, ed allo stesso modo anche la sua quota millesimale è somma delle quote millesimali delle U.F. componenti.</t>
  </si>
  <si>
    <t xml:space="preserve">Alla procedura devono essere fornite solo le quote millesimali delle singole U.F. e indicate le U.F. che costituiscono le varie U.I.
Da questi la procedura ricava in automatico le quote millesimali delle U.I.  come somma dei millesimi delle U.F. che le costituiscono e le quote millesimali dei  Condomini come somma di  quelle delle U.I. possedute.
Nel caso per un condominio si conoscano solo i millesimi per le U.I. occorre porre le U.F. uguali in numero alle U.I. e assegnare i valori conosciuti per le U.I. come valori per le U.F.
Nel caso poi si conoscano solo i millesimi per i Condomini occorre porre il numero delle U.F. e delle U.I. uguale a quello dei Condomini e quindi assegnare i millesimi per i Condomini come valori dei millesimi per le U.F.
</t>
  </si>
  <si>
    <r>
      <t xml:space="preserve">Il prospetto </t>
    </r>
    <r>
      <rPr>
        <b/>
        <sz val="12"/>
        <color rgb="FFFF0000"/>
        <rFont val="Calibri"/>
        <family val="2"/>
        <scheme val="minor"/>
      </rPr>
      <t>iTABUF</t>
    </r>
    <r>
      <rPr>
        <sz val="12"/>
        <color theme="1"/>
        <rFont val="Calibri"/>
        <family val="2"/>
        <scheme val="minor"/>
      </rPr>
      <t xml:space="preserve"> riporta i millesimi per le singole Unità Funzionali per le varie tabelle utilizzate nella gestione del Condominio.
</t>
    </r>
  </si>
  <si>
    <r>
      <t xml:space="preserve">Il prospetto </t>
    </r>
    <r>
      <rPr>
        <b/>
        <sz val="12"/>
        <color rgb="FFFF0000"/>
        <rFont val="Calibri"/>
        <family val="2"/>
        <scheme val="minor"/>
      </rPr>
      <t>cTABUI</t>
    </r>
    <r>
      <rPr>
        <sz val="12"/>
        <color theme="1"/>
        <rFont val="Calibri"/>
        <family val="2"/>
        <scheme val="minor"/>
      </rPr>
      <t xml:space="preserve"> riporta i millesimi per le singole Unità Immobiliari o Catastali, ottenuti per semplice somma dei millesimi delle Unità Funzionali che costituiscono l'Unità Immobiliare.
</t>
    </r>
  </si>
  <si>
    <r>
      <t xml:space="preserve">Il prospetto </t>
    </r>
    <r>
      <rPr>
        <b/>
        <sz val="12"/>
        <color rgb="FFFF0000"/>
        <rFont val="Calibri"/>
        <family val="2"/>
        <scheme val="minor"/>
      </rPr>
      <t>cTABCO</t>
    </r>
    <r>
      <rPr>
        <sz val="12"/>
        <color theme="1"/>
        <rFont val="Calibri"/>
        <family val="2"/>
        <scheme val="minor"/>
      </rPr>
      <t xml:space="preserve"> riporta i millesimi per ogni Condomino ottenuti per semplice somma dei millesimi delle Unità Immobiliari possedute da quel Condomino.</t>
    </r>
  </si>
  <si>
    <t>NOME, INDICAZIONE e UTILIZZO DELLE TABELLE MILLESIMALI</t>
  </si>
  <si>
    <t>Nome</t>
  </si>
  <si>
    <t>Indicazione</t>
  </si>
  <si>
    <t>Utilizzo</t>
  </si>
  <si>
    <t>Tabella della proprietà generale</t>
  </si>
  <si>
    <t xml:space="preserve">Tabella di ripartizione relativa alla scala  per le spese sulle quali influisce l'altezza di piano. 
Es. Spese Pulizia, spese illuminazione, ecc. </t>
  </si>
  <si>
    <t xml:space="preserve">Tabella di ripartizione relativa all'ascensore per le spese sulle quali influisce l'altezza di piano. 
Es. Spese Manutenzione ordinaria, Forza Motrice, ecc. </t>
  </si>
  <si>
    <t>Tabella di ripartizione relativa alle spese del sub-condominio delle abitazioni.</t>
  </si>
  <si>
    <t>Tabella di ripartizione relativa alle spese del sub-condominio dei negozi.</t>
  </si>
  <si>
    <t>Tabella di ripartizione relativa alle spese per l'impianto TV.</t>
  </si>
  <si>
    <t>Tabella di ripartizione relativa alle spese per l'impianto citofonico.</t>
  </si>
  <si>
    <t>IL PIANO DEI CONTI</t>
  </si>
  <si>
    <t xml:space="preserve">La procedura GOICO gestisce la contabilità condominiale con il metodo del Piano dei Conti.
Con tale metodo ad ogni operazione o rilevazione contabile è assegnato uno o più codici di conto, al fine di caratterizzare l'operazione attribuendole così sia una causale di raggruppamento e sia una conseguente modalità di trattamento contabile.
Il piano dei conti è costituito dall'insieme di tutti i conti utilizzabili nella tenuta delle scritture contabili relative alla gestione economico-finanziaria del condominio.
Il piano dei conti è suddiviso in più piani parziali dei conti :
1 - PIANO DELLE USCITE
2 - PIANO DELLE ENTRATE
3 - PIANO DEI CREDITI
4 - PIANO DEI DEBITI
5 - PIANO DEI CONTI FISCALI
</t>
  </si>
  <si>
    <t xml:space="preserve">Un piano parziale dei conti si presenta sotto forma di un prospetto che associa le descrizioni delle operazioni contabili (di pagamento, di incasso, ecc.) normalmente eseguite dall'amministratore e designate come causale o intestazione o oggetto del conto o voce di bilancio ad una stringa alfanumerica di tre o quattro campi separati da punti (codice del conto).
Il primo campo del CODICE CONTO è detto Sezione ed è costituito da una sola lettera maiuscola.
Il secondo campo è costituito di solito da un numero a due cifre ed indica il capitolo o mastro della sezione, quale causale comune che raggruppa i sottoconti o voci individuati dal terzo campo, sempre di tipo numerico a due cifre. 
Per alcune voci si potrebbe avere un ulteriore campo che fornisce una ulteriore suddivisione per gli elementi che costituiscono la voce.
</t>
  </si>
  <si>
    <r>
      <rPr>
        <b/>
        <sz val="12"/>
        <rFont val="Calibri"/>
        <family val="2"/>
        <scheme val="minor"/>
      </rPr>
      <t>PIANO DELLE USCITE.</t>
    </r>
    <r>
      <rPr>
        <sz val="12"/>
        <rFont val="Calibri"/>
        <family val="2"/>
        <scheme val="minor"/>
      </rPr>
      <t xml:space="preserve">
Le sezioni sono sei e sono individuati dalle lettere S, L, G, P, U e R.
Il piano dei conti delle uscite condominiali, a differenza di quello per aziende, prevede, per i conti relativi a spese, un’ulteriore indicazione che è quella della tabella millesimale da utilizzare per ripartire la spesa fra i singoli condomini.</t>
    </r>
  </si>
  <si>
    <r>
      <rPr>
        <b/>
        <sz val="12"/>
        <rFont val="Calibri"/>
        <family val="2"/>
        <scheme val="minor"/>
      </rPr>
      <t>PIANO DELLE ENTRATE.</t>
    </r>
    <r>
      <rPr>
        <sz val="12"/>
        <rFont val="Calibri"/>
        <family val="2"/>
        <scheme val="minor"/>
      </rPr>
      <t xml:space="preserve">
Le sezioni sono sei: E-A-F-Q-V-W.</t>
    </r>
  </si>
  <si>
    <r>
      <rPr>
        <b/>
        <sz val="12"/>
        <rFont val="Calibri"/>
        <family val="2"/>
        <scheme val="minor"/>
      </rPr>
      <t>PIANO DEI CREDITI.</t>
    </r>
    <r>
      <rPr>
        <sz val="12"/>
        <rFont val="Calibri"/>
        <family val="2"/>
        <scheme val="minor"/>
      </rPr>
      <t xml:space="preserve">
La sezione è una sola la C con sei capitoli.</t>
    </r>
  </si>
  <si>
    <r>
      <rPr>
        <b/>
        <sz val="12"/>
        <rFont val="Calibri"/>
        <family val="2"/>
        <scheme val="minor"/>
      </rPr>
      <t>PIANO DEI DEBITI.</t>
    </r>
    <r>
      <rPr>
        <sz val="12"/>
        <rFont val="Calibri"/>
        <family val="2"/>
        <scheme val="minor"/>
      </rPr>
      <t xml:space="preserve">
La sezione è una sola la D con cinque capitoli (manca il capitolo 01).</t>
    </r>
  </si>
  <si>
    <r>
      <rPr>
        <b/>
        <sz val="12"/>
        <rFont val="Calibri"/>
        <family val="2"/>
        <scheme val="minor"/>
      </rPr>
      <t>PIANO DEI CONTI FISCALI.</t>
    </r>
    <r>
      <rPr>
        <sz val="12"/>
        <rFont val="Calibri"/>
        <family val="2"/>
        <scheme val="minor"/>
      </rPr>
      <t xml:space="preserve">
La sezione è una sola la H con due capitoli.</t>
    </r>
  </si>
  <si>
    <t>È possibile riportare le due immagini sottostanti sugli altri fogli che le prevedono,</t>
  </si>
  <si>
    <t>premendo il pulsante sottostante.</t>
  </si>
  <si>
    <t>Le immagini possono essere variate nei limiti riportati.</t>
  </si>
  <si>
    <t>Se si sostituiscono le immagini, le nuove immagini devono essere sempre</t>
  </si>
  <si>
    <t xml:space="preserve"> rinominate con i nomi "foto" e "firma" prima di premere il pulsante.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</si>
</sst>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
    <numFmt numFmtId="165" formatCode="_-* #,##0.000_-;\-* #,##0.000_-;_-* &quot;-&quot;_-;_-@_-"/>
    <numFmt numFmtId="166" formatCode="#,##0.0000"/>
    <numFmt numFmtId="167" formatCode="#,##0.00_ ;[Red]\-#,##0.00\ "/>
    <numFmt numFmtId="168" formatCode="[$-410]d\-mmm;@"/>
    <numFmt numFmtId="169" formatCode="[$-410]d\ mmmm\ yyyy;@"/>
    <numFmt numFmtId="170" formatCode="0.000"/>
    <numFmt numFmtId="171" formatCode="[$-410]d\-mmm\-yyyy;@"/>
  </numFmts>
  <fonts count="117">
    <font>
      <sz val="11"/>
      <color theme="1"/>
      <name val="Calibri"/>
      <family val="2"/>
    </font>
    <font>
      <sz val="11"/>
      <color theme="1"/>
      <name val="Calibri"/>
      <family val="2"/>
    </font>
    <font>
      <b/>
      <sz val="11"/>
      <color theme="1"/>
      <name val="Calibri"/>
      <family val="2"/>
    </font>
    <font>
      <sz val="11"/>
      <color theme="0"/>
      <name val="Calibri"/>
      <family val="2"/>
    </font>
    <font>
      <sz val="10"/>
      <name val="Arial"/>
      <family val="2"/>
    </font>
    <font>
      <sz val="12"/>
      <color rgb="FFFFFF00"/>
      <name val="Calibri"/>
      <family val="2"/>
      <scheme val="minor"/>
    </font>
    <font>
      <b/>
      <sz val="14"/>
      <color theme="1"/>
      <name val="Calibri"/>
      <family val="2"/>
      <scheme val="minor"/>
    </font>
    <font>
      <b/>
      <sz val="11"/>
      <color rgb="FFFF0000"/>
      <name val="Calibri"/>
      <family val="2"/>
      <scheme val="minor"/>
    </font>
    <font>
      <b/>
      <sz val="11"/>
      <color theme="1"/>
      <name val="Calibri"/>
      <family val="2"/>
      <scheme val="minor"/>
    </font>
    <font>
      <sz val="11"/>
      <color theme="5" tint="-0.499984740745262"/>
      <name val="Calibri"/>
      <family val="2"/>
      <scheme val="minor"/>
    </font>
    <font>
      <vertAlign val="superscript"/>
      <sz val="11"/>
      <color theme="1"/>
      <name val="Calibri"/>
      <family val="2"/>
      <scheme val="minor"/>
    </font>
    <font>
      <sz val="11"/>
      <color theme="4" tint="-0.499984740745262"/>
      <name val="Calibri"/>
      <family val="2"/>
      <scheme val="minor"/>
    </font>
    <font>
      <u/>
      <sz val="11"/>
      <color theme="10"/>
      <name val="Calibri"/>
      <family val="2"/>
    </font>
    <font>
      <sz val="9"/>
      <color indexed="81"/>
      <name val="Tahoma"/>
      <family val="2"/>
    </font>
    <font>
      <b/>
      <sz val="14"/>
      <name val="Calibri"/>
      <family val="2"/>
      <scheme val="minor"/>
    </font>
    <font>
      <sz val="11"/>
      <color theme="8" tint="-0.499984740745262"/>
      <name val="Calibri"/>
      <family val="2"/>
      <scheme val="minor"/>
    </font>
    <font>
      <b/>
      <sz val="12"/>
      <color theme="0"/>
      <name val="Calibri"/>
      <family val="2"/>
      <scheme val="minor"/>
    </font>
    <font>
      <sz val="11"/>
      <name val="Calibri"/>
      <family val="2"/>
      <scheme val="minor"/>
    </font>
    <font>
      <sz val="11"/>
      <color rgb="FF002060"/>
      <name val="Calibri"/>
      <family val="2"/>
      <scheme val="minor"/>
    </font>
    <font>
      <sz val="11"/>
      <color rgb="FF800000"/>
      <name val="Calibri"/>
      <family val="2"/>
      <scheme val="minor"/>
    </font>
    <font>
      <b/>
      <sz val="14"/>
      <color theme="0"/>
      <name val="Calibri"/>
      <family val="2"/>
      <scheme val="minor"/>
    </font>
    <font>
      <sz val="12"/>
      <color theme="1"/>
      <name val="Calibri"/>
      <family val="2"/>
      <scheme val="minor"/>
    </font>
    <font>
      <sz val="10"/>
      <color rgb="FF002060"/>
      <name val="Calibri"/>
      <family val="2"/>
      <scheme val="minor"/>
    </font>
    <font>
      <sz val="11"/>
      <color theme="3" tint="-0.499984740745262"/>
      <name val="Calibri"/>
      <family val="2"/>
      <scheme val="minor"/>
    </font>
    <font>
      <sz val="9"/>
      <color theme="4"/>
      <name val="Calibri"/>
      <family val="2"/>
      <scheme val="minor"/>
    </font>
    <font>
      <sz val="12"/>
      <color theme="0"/>
      <name val="Calibri"/>
      <family val="2"/>
      <scheme val="minor"/>
    </font>
    <font>
      <sz val="10"/>
      <name val="Calibri"/>
      <family val="2"/>
      <scheme val="minor"/>
    </font>
    <font>
      <sz val="14"/>
      <name val="Calibri"/>
      <family val="2"/>
      <scheme val="minor"/>
    </font>
    <font>
      <b/>
      <sz val="12"/>
      <name val="Calibri"/>
      <family val="2"/>
      <scheme val="minor"/>
    </font>
    <font>
      <b/>
      <sz val="10"/>
      <name val="Calibri"/>
      <family val="2"/>
      <scheme val="minor"/>
    </font>
    <font>
      <b/>
      <sz val="10"/>
      <color rgb="FFC00000"/>
      <name val="Calibri"/>
      <family val="2"/>
      <scheme val="minor"/>
    </font>
    <font>
      <sz val="10"/>
      <color theme="1"/>
      <name val="Calibri"/>
      <family val="2"/>
      <scheme val="minor"/>
    </font>
    <font>
      <sz val="10"/>
      <color rgb="FF000000"/>
      <name val="Calibri"/>
      <family val="2"/>
      <scheme val="minor"/>
    </font>
    <font>
      <b/>
      <sz val="10"/>
      <color theme="5" tint="-0.249977111117893"/>
      <name val="Calibri"/>
      <family val="2"/>
      <scheme val="minor"/>
    </font>
    <font>
      <b/>
      <sz val="9"/>
      <color indexed="81"/>
      <name val="Tahoma"/>
      <family val="2"/>
    </font>
    <font>
      <b/>
      <sz val="11"/>
      <name val="Calibri"/>
      <family val="2"/>
      <scheme val="minor"/>
    </font>
    <font>
      <sz val="12"/>
      <color theme="0" tint="-4.9989318521683403E-2"/>
      <name val="Calibri"/>
      <family val="2"/>
      <scheme val="minor"/>
    </font>
    <font>
      <b/>
      <sz val="12"/>
      <color rgb="FFFF0000"/>
      <name val="Calibri"/>
      <family val="2"/>
      <scheme val="minor"/>
    </font>
    <font>
      <b/>
      <sz val="16"/>
      <name val="Calibri"/>
      <family val="2"/>
      <scheme val="minor"/>
    </font>
    <font>
      <b/>
      <sz val="14"/>
      <color rgb="FFFF0000"/>
      <name val="Calibri"/>
      <family val="2"/>
      <scheme val="minor"/>
    </font>
    <font>
      <sz val="10"/>
      <name val="Calibri"/>
      <family val="2"/>
    </font>
    <font>
      <sz val="9"/>
      <color theme="1"/>
      <name val="Calibri"/>
      <family val="2"/>
      <scheme val="minor"/>
    </font>
    <font>
      <sz val="9"/>
      <name val="Calibri"/>
      <family val="2"/>
      <scheme val="minor"/>
    </font>
    <font>
      <sz val="10"/>
      <color rgb="FF0000FF"/>
      <name val="Calibri"/>
      <family val="2"/>
      <scheme val="minor"/>
    </font>
    <font>
      <u/>
      <sz val="10"/>
      <color theme="10"/>
      <name val="Calibri"/>
      <family val="2"/>
    </font>
    <font>
      <sz val="10"/>
      <color rgb="FFFF0000"/>
      <name val="Calibri"/>
      <family val="2"/>
      <scheme val="minor"/>
    </font>
    <font>
      <sz val="11"/>
      <color theme="1"/>
      <name val="Calibri"/>
      <family val="2"/>
      <scheme val="minor"/>
    </font>
    <font>
      <sz val="12"/>
      <color rgb="FFFFFF00"/>
      <name val="Calibri"/>
      <family val="2"/>
    </font>
    <font>
      <b/>
      <sz val="16"/>
      <name val="Calibri"/>
      <family val="2"/>
    </font>
    <font>
      <sz val="16"/>
      <name val="Calibri"/>
      <family val="2"/>
    </font>
    <font>
      <sz val="14"/>
      <name val="Calibri"/>
      <family val="2"/>
    </font>
    <font>
      <b/>
      <sz val="11"/>
      <name val="Calibri"/>
      <family val="2"/>
    </font>
    <font>
      <b/>
      <sz val="10"/>
      <name val="Calibri"/>
      <family val="2"/>
    </font>
    <font>
      <sz val="9"/>
      <name val="Calibri"/>
      <family val="2"/>
    </font>
    <font>
      <b/>
      <sz val="10"/>
      <color theme="5" tint="-0.499984740745262"/>
      <name val="Calibri"/>
      <family val="2"/>
    </font>
    <font>
      <sz val="10"/>
      <color theme="5" tint="-0.499984740745262"/>
      <name val="Calibri"/>
      <family val="2"/>
    </font>
    <font>
      <b/>
      <sz val="12"/>
      <name val="Calibri"/>
      <family val="2"/>
    </font>
    <font>
      <b/>
      <sz val="9"/>
      <name val="Calibri"/>
      <family val="2"/>
    </font>
    <font>
      <sz val="12"/>
      <color theme="0"/>
      <name val="Calibri"/>
      <family val="2"/>
    </font>
    <font>
      <sz val="10"/>
      <color rgb="FFFF0000"/>
      <name val="Tahoma"/>
      <family val="2"/>
    </font>
    <font>
      <sz val="10"/>
      <name val="Calibri Light"/>
      <family val="2"/>
      <scheme val="major"/>
    </font>
    <font>
      <sz val="11"/>
      <color rgb="FFFF0000"/>
      <name val="Calibri"/>
      <family val="2"/>
      <scheme val="minor"/>
    </font>
    <font>
      <sz val="14"/>
      <color theme="1"/>
      <name val="Calibri"/>
      <family val="2"/>
      <scheme val="minor"/>
    </font>
    <font>
      <sz val="11"/>
      <color indexed="8"/>
      <name val="Calibri"/>
      <family val="2"/>
    </font>
    <font>
      <sz val="12"/>
      <color indexed="8"/>
      <name val="Calibri"/>
      <family val="2"/>
    </font>
    <font>
      <b/>
      <sz val="11"/>
      <color indexed="8"/>
      <name val="Calibri"/>
      <family val="2"/>
    </font>
    <font>
      <b/>
      <sz val="10"/>
      <color indexed="8"/>
      <name val="Calibri"/>
      <family val="2"/>
    </font>
    <font>
      <sz val="10"/>
      <color indexed="8"/>
      <name val="Calibri"/>
      <family val="2"/>
    </font>
    <font>
      <sz val="10"/>
      <color rgb="FF000000"/>
      <name val="Calibri"/>
      <family val="2"/>
    </font>
    <font>
      <b/>
      <sz val="10"/>
      <color rgb="FF000000"/>
      <name val="Calibri"/>
      <family val="2"/>
    </font>
    <font>
      <b/>
      <i/>
      <sz val="10"/>
      <color rgb="FF375623"/>
      <name val="Calibri"/>
      <family val="2"/>
    </font>
    <font>
      <b/>
      <sz val="10"/>
      <color rgb="FF000000"/>
      <name val="Calibri"/>
      <family val="2"/>
      <scheme val="minor"/>
    </font>
    <font>
      <sz val="11"/>
      <color rgb="FF000000"/>
      <name val="Calibri"/>
      <family val="2"/>
      <scheme val="minor"/>
    </font>
    <font>
      <sz val="9"/>
      <color rgb="FF000000"/>
      <name val="Calibri"/>
      <family val="2"/>
    </font>
    <font>
      <sz val="9"/>
      <color indexed="8"/>
      <name val="Calibri"/>
      <family val="2"/>
    </font>
    <font>
      <sz val="10"/>
      <color indexed="81"/>
      <name val="Tahoma"/>
      <family val="2"/>
    </font>
    <font>
      <sz val="10"/>
      <color theme="0"/>
      <name val="Calibri"/>
      <family val="2"/>
    </font>
    <font>
      <sz val="10"/>
      <color theme="1"/>
      <name val="Calibri"/>
      <family val="2"/>
    </font>
    <font>
      <sz val="12"/>
      <name val="Calibri"/>
      <family val="2"/>
    </font>
    <font>
      <b/>
      <sz val="10"/>
      <color rgb="FFFFFF00"/>
      <name val="Calibri"/>
      <family val="2"/>
      <scheme val="minor"/>
    </font>
    <font>
      <b/>
      <sz val="10"/>
      <color theme="0"/>
      <name val="Calibri"/>
      <family val="2"/>
      <scheme val="minor"/>
    </font>
    <font>
      <b/>
      <sz val="14"/>
      <name val="Calibri"/>
      <family val="2"/>
    </font>
    <font>
      <sz val="8"/>
      <color theme="1"/>
      <name val="Calibri"/>
      <family val="2"/>
      <scheme val="minor"/>
    </font>
    <font>
      <sz val="8"/>
      <name val="Calibri"/>
      <family val="2"/>
    </font>
    <font>
      <sz val="10"/>
      <color rgb="FFFF0000"/>
      <name val="Calibri"/>
      <family val="2"/>
    </font>
    <font>
      <b/>
      <sz val="16"/>
      <color rgb="FF000000"/>
      <name val="Arial Nova"/>
      <family val="2"/>
    </font>
    <font>
      <sz val="11"/>
      <color rgb="FF000000"/>
      <name val="Arial Nova"/>
      <family val="2"/>
    </font>
    <font>
      <sz val="11"/>
      <color rgb="FF000000"/>
      <name val="Estrangelo Edessa"/>
      <family val="4"/>
    </font>
    <font>
      <sz val="12"/>
      <color theme="1"/>
      <name val="Times New Roman"/>
      <family val="1"/>
    </font>
    <font>
      <b/>
      <sz val="12"/>
      <color rgb="FF000000"/>
      <name val="Arial Nova"/>
      <family val="2"/>
    </font>
    <font>
      <sz val="12"/>
      <color rgb="FF000000"/>
      <name val="Estrangelo Edessa"/>
      <family val="4"/>
    </font>
    <font>
      <sz val="9"/>
      <color theme="8" tint="-0.249977111117893"/>
      <name val="Lucida Calligraphy"/>
      <family val="4"/>
    </font>
    <font>
      <sz val="9"/>
      <color theme="1"/>
      <name val="Lucida Calligraphy"/>
      <family val="4"/>
    </font>
    <font>
      <b/>
      <sz val="12"/>
      <color theme="5" tint="-0.499984740745262"/>
      <name val="Calibri"/>
      <family val="2"/>
      <scheme val="minor"/>
    </font>
    <font>
      <b/>
      <sz val="9"/>
      <color theme="5" tint="-0.499984740745262"/>
      <name val="Calibri"/>
      <family val="2"/>
    </font>
    <font>
      <sz val="10"/>
      <color theme="1"/>
      <name val="Lucida Calligraphy"/>
      <family val="4"/>
    </font>
    <font>
      <b/>
      <sz val="11"/>
      <color theme="5" tint="-0.499984740745262"/>
      <name val="Calibri"/>
      <family val="2"/>
      <scheme val="minor"/>
    </font>
    <font>
      <b/>
      <sz val="12"/>
      <color rgb="FF000000"/>
      <name val="Calibri"/>
      <family val="2"/>
      <scheme val="minor"/>
    </font>
    <font>
      <b/>
      <sz val="10"/>
      <color theme="1"/>
      <name val="Calibri"/>
      <family val="2"/>
      <scheme val="minor"/>
    </font>
    <font>
      <b/>
      <u/>
      <sz val="11"/>
      <name val="Calibri"/>
      <family val="2"/>
      <scheme val="minor"/>
    </font>
    <font>
      <sz val="12"/>
      <name val="Calibri"/>
      <family val="2"/>
      <scheme val="minor"/>
    </font>
    <font>
      <b/>
      <sz val="11"/>
      <color theme="9" tint="-0.499984740745262"/>
      <name val="Calibri"/>
      <family val="2"/>
      <scheme val="minor"/>
    </font>
    <font>
      <b/>
      <sz val="10"/>
      <color theme="9" tint="-0.499984740745262"/>
      <name val="Calibri"/>
      <family val="2"/>
      <scheme val="minor"/>
    </font>
    <font>
      <i/>
      <sz val="10"/>
      <name val="Calibri"/>
      <family val="2"/>
      <scheme val="minor"/>
    </font>
    <font>
      <sz val="22"/>
      <name val="Calibri"/>
      <family val="2"/>
      <scheme val="minor"/>
    </font>
    <font>
      <sz val="10"/>
      <color theme="5" tint="-0.499984740745262"/>
      <name val="Calibri"/>
      <family val="2"/>
      <scheme val="minor"/>
    </font>
    <font>
      <b/>
      <sz val="10"/>
      <color theme="5" tint="-0.499984740745262"/>
      <name val="Calibri"/>
      <family val="2"/>
      <scheme val="minor"/>
    </font>
    <font>
      <sz val="11"/>
      <color theme="1"/>
      <name val="Wingdings"/>
      <charset val="2"/>
    </font>
    <font>
      <b/>
      <sz val="11"/>
      <name val="Wingdings"/>
      <charset val="2"/>
    </font>
    <font>
      <b/>
      <u/>
      <sz val="12"/>
      <name val="Calibri"/>
      <family val="2"/>
      <scheme val="minor"/>
    </font>
    <font>
      <sz val="12"/>
      <color theme="1"/>
      <name val="Symbol"/>
      <family val="1"/>
      <charset val="2"/>
    </font>
    <font>
      <b/>
      <u/>
      <sz val="11"/>
      <color theme="5" tint="-0.499984740745262"/>
      <name val="Calibri"/>
      <family val="2"/>
      <scheme val="minor"/>
    </font>
    <font>
      <vertAlign val="superscript"/>
      <sz val="10"/>
      <color theme="5" tint="-0.499984740745262"/>
      <name val="Calibri"/>
      <family val="2"/>
      <scheme val="minor"/>
    </font>
    <font>
      <sz val="10"/>
      <color theme="1"/>
      <name val="Calibri Light"/>
      <family val="1"/>
      <scheme val="major"/>
    </font>
    <font>
      <sz val="10"/>
      <color rgb="FF000000"/>
      <name val="Calibri Light"/>
      <family val="2"/>
      <scheme val="major"/>
    </font>
    <font>
      <i/>
      <sz val="14"/>
      <color theme="1"/>
      <name val="Calibri"/>
      <family val="2"/>
      <scheme val="minor"/>
    </font>
    <font>
      <b/>
      <i/>
      <sz val="14"/>
      <color theme="1"/>
      <name val="Calibri"/>
      <family val="2"/>
      <scheme val="minor"/>
    </font>
  </fonts>
  <fills count="33">
    <fill>
      <patternFill patternType="none"/>
    </fill>
    <fill>
      <patternFill patternType="gray125"/>
    </fill>
    <fill>
      <patternFill patternType="solid">
        <fgColor theme="1"/>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7C80"/>
        <bgColor indexed="64"/>
      </patternFill>
    </fill>
    <fill>
      <patternFill patternType="solid">
        <fgColor theme="0" tint="-0.34998626667073579"/>
        <bgColor indexed="64"/>
      </patternFill>
    </fill>
    <fill>
      <patternFill patternType="solid">
        <fgColor indexed="23"/>
        <bgColor indexed="64"/>
      </patternFill>
    </fill>
    <fill>
      <patternFill patternType="solid">
        <fgColor indexed="22"/>
        <bgColor indexed="64"/>
      </patternFill>
    </fill>
    <fill>
      <patternFill patternType="solid">
        <fgColor indexed="29"/>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B8CCE4"/>
        <bgColor indexed="64"/>
      </patternFill>
    </fill>
    <fill>
      <patternFill patternType="solid">
        <fgColor rgb="FF943634"/>
        <bgColor indexed="64"/>
      </patternFill>
    </fill>
    <fill>
      <patternFill patternType="solid">
        <fgColor rgb="FFF1DBDB"/>
        <bgColor indexed="64"/>
      </patternFill>
    </fill>
  </fills>
  <borders count="62">
    <border>
      <left/>
      <right/>
      <top/>
      <bottom/>
      <diagonal/>
    </border>
    <border>
      <left style="hair">
        <color theme="5" tint="-0.499984740745262"/>
      </left>
      <right style="hair">
        <color theme="5" tint="-0.499984740745262"/>
      </right>
      <top style="hair">
        <color theme="5" tint="-0.499984740745262"/>
      </top>
      <bottom style="hair">
        <color theme="5" tint="-0.499984740745262"/>
      </bottom>
      <diagonal/>
    </border>
    <border>
      <left style="hair">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hair">
        <color theme="5" tint="-0.499984740745262"/>
      </right>
      <top style="hair">
        <color theme="5" tint="-0.499984740745262"/>
      </top>
      <bottom style="hair">
        <color theme="5" tint="-0.499984740745262"/>
      </bottom>
      <diagonal/>
    </border>
    <border>
      <left style="hair">
        <color theme="5" tint="-0.499984740745262"/>
      </left>
      <right/>
      <top/>
      <bottom/>
      <diagonal/>
    </border>
    <border>
      <left style="hair">
        <color theme="5" tint="0.39997558519241921"/>
      </left>
      <right style="hair">
        <color theme="5" tint="0.39997558519241921"/>
      </right>
      <top style="hair">
        <color theme="5" tint="0.39997558519241921"/>
      </top>
      <bottom/>
      <diagonal/>
    </border>
    <border>
      <left style="hair">
        <color theme="5" tint="-0.499984740745262"/>
      </left>
      <right/>
      <top style="hair">
        <color theme="5" tint="-0.499984740745262"/>
      </top>
      <bottom/>
      <diagonal/>
    </border>
    <border>
      <left/>
      <right/>
      <top style="hair">
        <color theme="5" tint="-0.499984740745262"/>
      </top>
      <bottom/>
      <diagonal/>
    </border>
    <border>
      <left style="hair">
        <color theme="5" tint="-0.499984740745262"/>
      </left>
      <right/>
      <top/>
      <bottom style="hair">
        <color theme="5" tint="-0.499984740745262"/>
      </bottom>
      <diagonal/>
    </border>
    <border>
      <left/>
      <right/>
      <top/>
      <bottom style="hair">
        <color theme="5" tint="-0.499984740745262"/>
      </bottom>
      <diagonal/>
    </border>
    <border>
      <left style="hair">
        <color theme="5" tint="0.39997558519241921"/>
      </left>
      <right/>
      <top style="hair">
        <color theme="5" tint="0.39997558519241921"/>
      </top>
      <bottom style="hair">
        <color theme="5" tint="0.39997558519241921"/>
      </bottom>
      <diagonal/>
    </border>
    <border>
      <left style="hair">
        <color theme="9" tint="-0.499984740745262"/>
      </left>
      <right style="hair">
        <color theme="9" tint="-0.499984740745262"/>
      </right>
      <top style="hair">
        <color theme="9" tint="-0.499984740745262"/>
      </top>
      <bottom style="hair">
        <color theme="9" tint="-0.499984740745262"/>
      </bottom>
      <diagonal/>
    </border>
    <border>
      <left style="hair">
        <color rgb="FF833C0C"/>
      </left>
      <right style="hair">
        <color rgb="FF833C0C"/>
      </right>
      <top style="hair">
        <color rgb="FF833C0C"/>
      </top>
      <bottom style="hair">
        <color rgb="FF833C0C"/>
      </bottom>
      <diagonal/>
    </border>
    <border>
      <left/>
      <right style="hair">
        <color rgb="FF833C0C"/>
      </right>
      <top style="hair">
        <color rgb="FF833C0C"/>
      </top>
      <bottom style="hair">
        <color rgb="FF833C0C"/>
      </bottom>
      <diagonal/>
    </border>
    <border>
      <left style="hair">
        <color rgb="FF833C0C"/>
      </left>
      <right style="hair">
        <color rgb="FF833C0C"/>
      </right>
      <top/>
      <bottom style="hair">
        <color rgb="FF833C0C"/>
      </bottom>
      <diagonal/>
    </border>
    <border>
      <left/>
      <right style="hair">
        <color rgb="FF833C0C"/>
      </right>
      <top/>
      <bottom style="hair">
        <color rgb="FF833C0C"/>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right/>
      <top style="hair">
        <color rgb="FF833C0C"/>
      </top>
      <bottom style="hair">
        <color rgb="FF833C0C"/>
      </bottom>
      <diagonal/>
    </border>
    <border>
      <left style="hair">
        <color theme="5" tint="-0.499984740745262"/>
      </left>
      <right style="hair">
        <color theme="5" tint="-0.499984740745262"/>
      </right>
      <top style="hair">
        <color theme="5" tint="-0.499984740745262"/>
      </top>
      <bottom/>
      <diagonal/>
    </border>
    <border>
      <left style="hair">
        <color rgb="FF833C0C"/>
      </left>
      <right style="hair">
        <color rgb="FF833C0C"/>
      </right>
      <top style="hair">
        <color rgb="FF833C0C"/>
      </top>
      <bottom/>
      <diagonal/>
    </border>
    <border>
      <left/>
      <right style="hair">
        <color rgb="FF833C0C"/>
      </right>
      <top style="hair">
        <color rgb="FF833C0C"/>
      </top>
      <bottom/>
      <diagonal/>
    </border>
    <border>
      <left style="hair">
        <color theme="5" tint="-0.499984740745262"/>
      </left>
      <right style="hair">
        <color theme="5" tint="-0.499984740745262"/>
      </right>
      <top/>
      <bottom style="hair">
        <color theme="5" tint="-0.499984740745262"/>
      </bottom>
      <diagonal/>
    </border>
    <border>
      <left style="hair">
        <color theme="5" tint="-0.499984740745262"/>
      </left>
      <right style="hair">
        <color theme="5" tint="-0.499984740745262"/>
      </right>
      <top/>
      <bottom/>
      <diagonal/>
    </border>
    <border>
      <left style="hair">
        <color theme="6" tint="-0.499984740745262"/>
      </left>
      <right/>
      <top/>
      <bottom style="hair">
        <color theme="5" tint="-0.499984740745262"/>
      </bottom>
      <diagonal/>
    </border>
    <border>
      <left style="hair">
        <color theme="6" tint="-0.499984740745262"/>
      </left>
      <right style="hair">
        <color theme="6" tint="-0.499984740745262"/>
      </right>
      <top/>
      <bottom style="hair">
        <color theme="6" tint="-0.499984740745262"/>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hair">
        <color theme="9" tint="-0.499984740745262"/>
      </left>
      <right style="hair">
        <color theme="9" tint="-0.499984740745262"/>
      </right>
      <top style="hair">
        <color theme="9" tint="-0.499984740745262"/>
      </top>
      <bottom/>
      <diagonal/>
    </border>
    <border>
      <left style="hair">
        <color theme="9" tint="-0.499984740745262"/>
      </left>
      <right style="hair">
        <color theme="9" tint="-0.499984740745262"/>
      </right>
      <top/>
      <bottom/>
      <diagonal/>
    </border>
    <border>
      <left style="hair">
        <color theme="9" tint="-0.499984740745262"/>
      </left>
      <right style="hair">
        <color theme="9" tint="-0.499984740745262"/>
      </right>
      <top/>
      <bottom style="hair">
        <color theme="9" tint="-0.499984740745262"/>
      </bottom>
      <diagonal/>
    </border>
    <border>
      <left/>
      <right style="hair">
        <color theme="9" tint="-0.499984740745262"/>
      </right>
      <top style="hair">
        <color theme="5" tint="-0.499984740745262"/>
      </top>
      <bottom/>
      <diagonal/>
    </border>
    <border>
      <left/>
      <right style="hair">
        <color theme="5" tint="-0.499984740745262"/>
      </right>
      <top style="hair">
        <color theme="5" tint="-0.499984740745262"/>
      </top>
      <bottom/>
      <diagonal/>
    </border>
    <border>
      <left/>
      <right style="hair">
        <color theme="9" tint="-0.499984740745262"/>
      </right>
      <top/>
      <bottom style="hair">
        <color theme="9" tint="-0.499984740745262"/>
      </bottom>
      <diagonal/>
    </border>
    <border>
      <left/>
      <right style="hair">
        <color theme="5" tint="-0.499984740745262"/>
      </right>
      <top/>
      <bottom style="hair">
        <color theme="9" tint="-0.499984740745262"/>
      </bottom>
      <diagonal/>
    </border>
    <border>
      <left/>
      <right style="hair">
        <color theme="5" tint="-0.499984740745262"/>
      </right>
      <top/>
      <bottom/>
      <diagonal/>
    </border>
    <border>
      <left style="hair">
        <color theme="6" tint="-0.499984740745262"/>
      </left>
      <right style="hair">
        <color theme="6" tint="-0.499984740745262"/>
      </right>
      <top style="hair">
        <color theme="6" tint="-0.499984740745262"/>
      </top>
      <bottom/>
      <diagonal/>
    </border>
    <border>
      <left style="hair">
        <color theme="6" tint="-0.499984740745262"/>
      </left>
      <right/>
      <top style="hair">
        <color theme="6" tint="-0.499984740745262"/>
      </top>
      <bottom style="hair">
        <color theme="6" tint="-0.499984740745262"/>
      </bottom>
      <diagonal/>
    </border>
    <border>
      <left/>
      <right style="hair">
        <color theme="6" tint="-0.499984740745262"/>
      </right>
      <top style="hair">
        <color theme="6" tint="-0.499984740745262"/>
      </top>
      <bottom style="hair">
        <color theme="6" tint="-0.499984740745262"/>
      </bottom>
      <diagonal/>
    </border>
    <border>
      <left/>
      <right style="hair">
        <color theme="6" tint="-0.499984740745262"/>
      </right>
      <top/>
      <bottom/>
      <diagonal/>
    </border>
    <border>
      <left style="hair">
        <color theme="6" tint="-0.499984740745262"/>
      </left>
      <right/>
      <top/>
      <bottom/>
      <diagonal/>
    </border>
    <border>
      <left/>
      <right/>
      <top style="hair">
        <color theme="6" tint="-0.499984740745262"/>
      </top>
      <bottom style="hair">
        <color theme="6" tint="-0.499984740745262"/>
      </bottom>
      <diagonal/>
    </border>
    <border>
      <left/>
      <right/>
      <top style="hair">
        <color theme="6" tint="-0.499984740745262"/>
      </top>
      <bottom/>
      <diagonal/>
    </border>
    <border>
      <left/>
      <right style="hair">
        <color theme="5" tint="-0.499984740745262"/>
      </right>
      <top/>
      <bottom style="hair">
        <color theme="5" tint="-0.499984740745262"/>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s>
  <cellStyleXfs count="30">
    <xf numFmtId="0" fontId="0" fillId="0" borderId="0"/>
    <xf numFmtId="0" fontId="4" fillId="0" borderId="0"/>
    <xf numFmtId="0" fontId="12" fillId="0" borderId="0" applyNumberFormat="0" applyFill="0" applyBorder="0" applyAlignment="0" applyProtection="0">
      <alignment vertical="top"/>
      <protection locked="0"/>
    </xf>
    <xf numFmtId="0" fontId="4" fillId="0" borderId="0"/>
    <xf numFmtId="41" fontId="4" fillId="0" borderId="0" applyFont="0" applyFill="0" applyBorder="0" applyAlignment="0" applyProtection="0"/>
    <xf numFmtId="0" fontId="4"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6" fillId="0" borderId="0" applyFont="0" applyFill="0" applyBorder="0" applyAlignment="0" applyProtection="0"/>
    <xf numFmtId="0" fontId="4" fillId="0" borderId="0"/>
    <xf numFmtId="37" fontId="4" fillId="0" borderId="0"/>
    <xf numFmtId="43" fontId="4" fillId="0" borderId="0" applyFont="0" applyFill="0" applyBorder="0" applyAlignment="0" applyProtection="0"/>
    <xf numFmtId="43" fontId="46" fillId="0" borderId="0" applyFont="0" applyFill="0" applyBorder="0" applyAlignment="0" applyProtection="0"/>
    <xf numFmtId="168" fontId="4"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5">
    <xf numFmtId="0" fontId="0" fillId="0" borderId="0" xfId="0"/>
    <xf numFmtId="0" fontId="5" fillId="2" borderId="0" xfId="1" applyFont="1" applyFill="1" applyAlignment="1" applyProtection="1">
      <alignment horizontal="centerContinuous" vertical="center"/>
      <protection locked="0"/>
    </xf>
    <xf numFmtId="0" fontId="5" fillId="2" borderId="1" xfId="0" applyFont="1" applyFill="1" applyBorder="1" applyAlignment="1">
      <alignment horizontal="centerContinuous" vertical="top" wrapText="1"/>
    </xf>
    <xf numFmtId="164" fontId="0" fillId="3" borderId="0" xfId="0" applyNumberFormat="1" applyFill="1"/>
    <xf numFmtId="49" fontId="6" fillId="4" borderId="2" xfId="0" applyNumberFormat="1" applyFont="1" applyFill="1" applyBorder="1" applyAlignment="1">
      <alignment horizontal="center" vertical="center" wrapText="1"/>
    </xf>
    <xf numFmtId="0" fontId="6" fillId="5" borderId="3" xfId="0" applyFont="1" applyFill="1" applyBorder="1" applyAlignment="1">
      <alignment horizontal="centerContinuous" vertical="center"/>
    </xf>
    <xf numFmtId="0" fontId="6" fillId="5" borderId="4" xfId="0" applyFont="1" applyFill="1" applyBorder="1" applyAlignment="1">
      <alignment horizontal="centerContinuous" vertical="center"/>
    </xf>
    <xf numFmtId="0" fontId="7" fillId="6" borderId="1" xfId="0" applyFont="1" applyFill="1" applyBorder="1" applyAlignment="1">
      <alignment horizontal="center" vertical="center" wrapText="1"/>
    </xf>
    <xf numFmtId="0" fontId="7" fillId="6" borderId="2" xfId="0" applyFont="1" applyFill="1" applyBorder="1" applyAlignment="1">
      <alignment horizontal="centerContinuous" vertical="center" wrapText="1"/>
    </xf>
    <xf numFmtId="0" fontId="7" fillId="6" borderId="4" xfId="0" applyFont="1" applyFill="1" applyBorder="1" applyAlignment="1">
      <alignment horizontal="centerContinuous" vertical="center"/>
    </xf>
    <xf numFmtId="0" fontId="0" fillId="3" borderId="0" xfId="0" applyFill="1"/>
    <xf numFmtId="0" fontId="8" fillId="7" borderId="2" xfId="0" applyFont="1" applyFill="1" applyBorder="1" applyAlignment="1">
      <alignment horizontal="centerContinuous" vertical="center"/>
    </xf>
    <xf numFmtId="0" fontId="8" fillId="7" borderId="3" xfId="0" applyFont="1" applyFill="1" applyBorder="1" applyAlignment="1">
      <alignment horizontal="centerContinuous" vertical="center"/>
    </xf>
    <xf numFmtId="0" fontId="8" fillId="7" borderId="4" xfId="0" applyFont="1" applyFill="1" applyBorder="1" applyAlignment="1">
      <alignment horizontal="centerContinuous" vertical="center"/>
    </xf>
    <xf numFmtId="49" fontId="0" fillId="0" borderId="1" xfId="0" applyNumberFormat="1" applyBorder="1" applyAlignment="1">
      <alignment horizontal="center"/>
    </xf>
    <xf numFmtId="49" fontId="0" fillId="8" borderId="1" xfId="0" applyNumberFormat="1" applyFill="1" applyBorder="1" applyAlignment="1">
      <alignment horizontal="center"/>
    </xf>
    <xf numFmtId="0" fontId="0" fillId="8" borderId="2"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8" borderId="2" xfId="0" applyFill="1" applyBorder="1" applyAlignment="1">
      <alignment horizontal="left"/>
    </xf>
    <xf numFmtId="0" fontId="0" fillId="8" borderId="4" xfId="0" applyFill="1" applyBorder="1" applyAlignment="1">
      <alignment horizontal="left"/>
    </xf>
    <xf numFmtId="49" fontId="0" fillId="0" borderId="1" xfId="0" applyNumberFormat="1" applyBorder="1" applyAlignment="1">
      <alignment horizontal="center" vertical="center" wrapText="1"/>
    </xf>
    <xf numFmtId="0" fontId="0" fillId="8" borderId="4" xfId="0" applyFill="1" applyBorder="1" applyAlignment="1">
      <alignment horizontal="center" vertical="center"/>
    </xf>
    <xf numFmtId="0" fontId="8" fillId="7" borderId="1" xfId="0" applyFont="1" applyFill="1" applyBorder="1" applyAlignment="1">
      <alignment horizontal="centerContinuous" vertical="center"/>
    </xf>
    <xf numFmtId="0" fontId="0" fillId="8" borderId="1" xfId="0" applyFill="1" applyBorder="1" applyAlignment="1">
      <alignment horizontal="left"/>
    </xf>
    <xf numFmtId="0" fontId="0" fillId="8" borderId="1" xfId="0" applyFill="1" applyBorder="1" applyAlignment="1">
      <alignment horizontal="center"/>
    </xf>
    <xf numFmtId="0" fontId="0" fillId="3" borderId="5" xfId="0" applyFill="1" applyBorder="1" applyAlignment="1">
      <alignment horizontal="left" vertical="center"/>
    </xf>
    <xf numFmtId="0" fontId="8" fillId="7" borderId="2" xfId="0" applyFont="1" applyFill="1" applyBorder="1" applyAlignment="1">
      <alignment horizontal="centerContinuous"/>
    </xf>
    <xf numFmtId="0" fontId="8" fillId="7" borderId="3" xfId="0" applyFont="1" applyFill="1" applyBorder="1" applyAlignment="1">
      <alignment horizontal="centerContinuous"/>
    </xf>
    <xf numFmtId="0" fontId="8" fillId="7" borderId="4" xfId="0" applyFont="1" applyFill="1" applyBorder="1" applyAlignment="1">
      <alignment horizontal="centerContinuous"/>
    </xf>
    <xf numFmtId="0" fontId="0" fillId="3" borderId="5" xfId="0" applyFill="1" applyBorder="1"/>
    <xf numFmtId="0" fontId="0" fillId="9" borderId="4" xfId="0" applyFill="1" applyBorder="1" applyAlignment="1">
      <alignment horizontal="center" vertical="top" wrapText="1"/>
    </xf>
    <xf numFmtId="14" fontId="0" fillId="0" borderId="1" xfId="0" applyNumberFormat="1" applyBorder="1" applyAlignment="1">
      <alignment horizontal="center" vertical="center"/>
    </xf>
    <xf numFmtId="49" fontId="0" fillId="8" borderId="1" xfId="0" applyNumberFormat="1" applyFill="1" applyBorder="1" applyAlignment="1">
      <alignment horizontal="center" vertical="center"/>
    </xf>
    <xf numFmtId="0" fontId="0" fillId="8" borderId="2" xfId="0" applyFill="1" applyBorder="1" applyAlignment="1">
      <alignment horizontal="justify" vertical="top" wrapText="1"/>
    </xf>
    <xf numFmtId="0" fontId="0" fillId="8" borderId="4" xfId="0" applyFill="1" applyBorder="1" applyAlignment="1">
      <alignment horizontal="justify" vertical="top" wrapText="1"/>
    </xf>
    <xf numFmtId="14" fontId="0" fillId="8" borderId="1" xfId="0" applyNumberFormat="1" applyFill="1" applyBorder="1" applyAlignment="1">
      <alignment horizontal="center" vertical="center"/>
    </xf>
    <xf numFmtId="0" fontId="0" fillId="8" borderId="1" xfId="0" applyFill="1" applyBorder="1"/>
    <xf numFmtId="14" fontId="0" fillId="0" borderId="6" xfId="0" applyNumberFormat="1" applyBorder="1" applyAlignment="1">
      <alignment horizontal="center" vertical="center"/>
    </xf>
    <xf numFmtId="14" fontId="0" fillId="0" borderId="1" xfId="0" applyNumberFormat="1" applyBorder="1" applyAlignment="1">
      <alignment horizontal="center" vertical="center" wrapText="1"/>
    </xf>
    <xf numFmtId="0" fontId="0" fillId="8" borderId="2" xfId="0" applyFill="1" applyBorder="1"/>
    <xf numFmtId="0" fontId="0" fillId="8" borderId="1" xfId="0" applyFill="1" applyBorder="1" applyAlignment="1">
      <alignment horizontal="justify" vertical="center" wrapText="1"/>
    </xf>
    <xf numFmtId="0" fontId="0" fillId="8" borderId="1" xfId="0" applyFill="1" applyBorder="1" applyAlignment="1">
      <alignment horizontal="justify" vertical="top" wrapText="1"/>
    </xf>
    <xf numFmtId="0" fontId="0" fillId="0" borderId="1" xfId="0" applyBorder="1" applyAlignment="1">
      <alignment horizontal="center"/>
    </xf>
    <xf numFmtId="0" fontId="12" fillId="0" borderId="0" xfId="2" applyAlignment="1" applyProtection="1">
      <alignment horizontal="center" vertical="center"/>
    </xf>
    <xf numFmtId="0" fontId="8" fillId="10" borderId="2" xfId="0" applyFont="1" applyFill="1" applyBorder="1" applyAlignment="1">
      <alignment horizontal="left"/>
    </xf>
    <xf numFmtId="0" fontId="8" fillId="10" borderId="3" xfId="0" applyFont="1" applyFill="1" applyBorder="1" applyAlignment="1">
      <alignment horizontal="left"/>
    </xf>
    <xf numFmtId="0" fontId="8" fillId="10" borderId="4" xfId="0" applyFont="1" applyFill="1" applyBorder="1" applyAlignment="1">
      <alignment horizontal="left"/>
    </xf>
    <xf numFmtId="49" fontId="14" fillId="4" borderId="2" xfId="0" applyNumberFormat="1" applyFont="1" applyFill="1" applyBorder="1" applyAlignment="1">
      <alignment horizontal="centerContinuous" vertical="center" wrapText="1"/>
    </xf>
    <xf numFmtId="49" fontId="14" fillId="4" borderId="3" xfId="0" applyNumberFormat="1" applyFont="1" applyFill="1" applyBorder="1" applyAlignment="1">
      <alignment horizontal="centerContinuous" vertical="center" wrapText="1"/>
    </xf>
    <xf numFmtId="0" fontId="14" fillId="4" borderId="3" xfId="0" applyFont="1" applyFill="1" applyBorder="1" applyAlignment="1">
      <alignment horizontal="centerContinuous" vertical="center"/>
    </xf>
    <xf numFmtId="0" fontId="14" fillId="5" borderId="3" xfId="0" applyFont="1" applyFill="1" applyBorder="1" applyAlignment="1">
      <alignment horizontal="centerContinuous" vertical="center"/>
    </xf>
    <xf numFmtId="0" fontId="16" fillId="12" borderId="9" xfId="0" applyFont="1" applyFill="1" applyBorder="1" applyAlignment="1">
      <alignment horizontal="centerContinuous" vertical="center" wrapText="1"/>
    </xf>
    <xf numFmtId="0" fontId="16" fillId="12" borderId="10" xfId="0" applyFont="1" applyFill="1" applyBorder="1" applyAlignment="1">
      <alignment horizontal="centerContinuous" vertical="center" wrapText="1"/>
    </xf>
    <xf numFmtId="0" fontId="7" fillId="6"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0" fillId="8" borderId="1" xfId="0" applyFill="1" applyBorder="1" applyAlignment="1">
      <alignment horizontal="left" vertical="center"/>
    </xf>
    <xf numFmtId="0" fontId="0" fillId="9" borderId="1" xfId="0" applyFill="1" applyBorder="1" applyAlignment="1">
      <alignment horizontal="center"/>
    </xf>
    <xf numFmtId="0" fontId="17" fillId="13" borderId="1" xfId="0" applyFont="1" applyFill="1" applyBorder="1" applyAlignment="1">
      <alignment horizontal="center" vertical="center"/>
    </xf>
    <xf numFmtId="0" fontId="17" fillId="13" borderId="1" xfId="0" applyFont="1" applyFill="1" applyBorder="1" applyAlignment="1">
      <alignment horizontal="left" vertical="center"/>
    </xf>
    <xf numFmtId="0" fontId="0" fillId="0" borderId="1" xfId="0" applyBorder="1" applyAlignment="1">
      <alignment horizontal="centerContinuous" vertical="center"/>
    </xf>
    <xf numFmtId="0" fontId="8" fillId="7" borderId="2" xfId="0" applyFont="1" applyFill="1" applyBorder="1" applyAlignment="1">
      <alignment horizontal="center"/>
    </xf>
    <xf numFmtId="0" fontId="8" fillId="7" borderId="3" xfId="0" applyFont="1" applyFill="1" applyBorder="1" applyAlignment="1">
      <alignment horizontal="center"/>
    </xf>
    <xf numFmtId="49" fontId="0" fillId="8" borderId="1" xfId="0" applyNumberFormat="1" applyFill="1" applyBorder="1" applyAlignment="1">
      <alignment horizontal="justify" vertical="top" wrapText="1"/>
    </xf>
    <xf numFmtId="0" fontId="0" fillId="9" borderId="1" xfId="0" applyFill="1" applyBorder="1" applyAlignment="1">
      <alignment horizontal="center" vertical="center"/>
    </xf>
    <xf numFmtId="0" fontId="20" fillId="4" borderId="4" xfId="0" applyFont="1" applyFill="1" applyBorder="1" applyAlignment="1">
      <alignment horizontal="centerContinuous" vertical="center"/>
    </xf>
    <xf numFmtId="0" fontId="14" fillId="5" borderId="4" xfId="0" applyFont="1" applyFill="1" applyBorder="1" applyAlignment="1">
      <alignment horizontal="centerContinuous" vertical="center"/>
    </xf>
    <xf numFmtId="0" fontId="21" fillId="11" borderId="1" xfId="0" applyFont="1" applyFill="1" applyBorder="1" applyAlignment="1">
      <alignment horizontal="centerContinuous" vertical="center" wrapText="1"/>
    </xf>
    <xf numFmtId="0" fontId="0" fillId="8" borderId="1" xfId="0" applyFill="1" applyBorder="1" applyAlignment="1">
      <alignment wrapText="1"/>
    </xf>
    <xf numFmtId="0" fontId="0" fillId="8" borderId="1" xfId="0" applyFill="1" applyBorder="1" applyAlignment="1">
      <alignment vertical="top" wrapText="1"/>
    </xf>
    <xf numFmtId="0" fontId="0" fillId="8" borderId="1" xfId="0" applyFill="1" applyBorder="1" applyAlignment="1">
      <alignment horizontal="left" vertical="center" wrapText="1"/>
    </xf>
    <xf numFmtId="0" fontId="0" fillId="8" borderId="11" xfId="0" applyFill="1" applyBorder="1" applyAlignment="1">
      <alignment vertical="top" wrapText="1"/>
    </xf>
    <xf numFmtId="0" fontId="0" fillId="0" borderId="1" xfId="0" applyBorder="1" applyAlignment="1">
      <alignment horizontal="center" vertical="center" wrapText="1"/>
    </xf>
    <xf numFmtId="0" fontId="17" fillId="2" borderId="2" xfId="0" applyFont="1" applyFill="1" applyBorder="1"/>
    <xf numFmtId="0" fontId="17" fillId="2" borderId="3" xfId="0" applyFont="1" applyFill="1" applyBorder="1"/>
    <xf numFmtId="0" fontId="17" fillId="2" borderId="4" xfId="0" applyFont="1" applyFill="1" applyBorder="1"/>
    <xf numFmtId="0" fontId="5" fillId="2" borderId="0" xfId="1" applyFont="1" applyFill="1" applyAlignment="1" applyProtection="1">
      <alignment horizontal="centerContinuous" vertical="center" wrapText="1"/>
      <protection locked="0"/>
    </xf>
    <xf numFmtId="0" fontId="25" fillId="2" borderId="0" xfId="1" applyFont="1" applyFill="1" applyAlignment="1" applyProtection="1">
      <alignment horizontal="centerContinuous" vertical="center"/>
      <protection locked="0"/>
    </xf>
    <xf numFmtId="164" fontId="26" fillId="2" borderId="0" xfId="1" applyNumberFormat="1" applyFont="1" applyFill="1" applyProtection="1">
      <protection locked="0"/>
    </xf>
    <xf numFmtId="0" fontId="26" fillId="0" borderId="0" xfId="1" applyFont="1" applyAlignment="1" applyProtection="1">
      <alignment horizontal="center" vertical="center"/>
      <protection locked="0"/>
    </xf>
    <xf numFmtId="0" fontId="26" fillId="0" borderId="0" xfId="1" applyFont="1" applyProtection="1">
      <protection locked="0"/>
    </xf>
    <xf numFmtId="0" fontId="26" fillId="2" borderId="0" xfId="1" applyFont="1" applyFill="1" applyProtection="1">
      <protection locked="0"/>
    </xf>
    <xf numFmtId="49" fontId="14" fillId="4" borderId="12" xfId="3" applyNumberFormat="1" applyFont="1" applyFill="1" applyBorder="1" applyAlignment="1" applyProtection="1">
      <alignment horizontal="centerContinuous" vertical="center" wrapText="1"/>
      <protection locked="0"/>
    </xf>
    <xf numFmtId="0" fontId="14" fillId="4" borderId="12" xfId="3" applyFont="1" applyFill="1" applyBorder="1" applyAlignment="1" applyProtection="1">
      <alignment horizontal="centerContinuous" vertical="center" wrapText="1"/>
      <protection locked="0"/>
    </xf>
    <xf numFmtId="0" fontId="27" fillId="4" borderId="12" xfId="1" applyFont="1" applyFill="1" applyBorder="1" applyAlignment="1" applyProtection="1">
      <alignment horizontal="centerContinuous"/>
      <protection locked="0"/>
    </xf>
    <xf numFmtId="0" fontId="27" fillId="2" borderId="0" xfId="1" applyFont="1" applyFill="1" applyProtection="1">
      <protection locked="0"/>
    </xf>
    <xf numFmtId="49" fontId="28" fillId="14" borderId="12" xfId="3" applyNumberFormat="1" applyFont="1" applyFill="1" applyBorder="1" applyAlignment="1" applyProtection="1">
      <alignment horizontal="centerContinuous" vertical="center" wrapText="1"/>
      <protection locked="0"/>
    </xf>
    <xf numFmtId="0" fontId="28" fillId="14" borderId="12" xfId="3" applyFont="1" applyFill="1" applyBorder="1" applyAlignment="1" applyProtection="1">
      <alignment horizontal="centerContinuous" vertical="center"/>
      <protection locked="0"/>
    </xf>
    <xf numFmtId="0" fontId="28" fillId="9" borderId="12" xfId="3" applyFont="1" applyFill="1" applyBorder="1" applyAlignment="1" applyProtection="1">
      <alignment horizontal="centerContinuous" vertical="center"/>
      <protection locked="0"/>
    </xf>
    <xf numFmtId="0" fontId="28" fillId="9" borderId="12" xfId="3" applyFont="1" applyFill="1" applyBorder="1" applyAlignment="1" applyProtection="1">
      <alignment horizontal="center" vertical="center"/>
      <protection locked="0"/>
    </xf>
    <xf numFmtId="0" fontId="29" fillId="11" borderId="12" xfId="1" applyFont="1" applyFill="1" applyBorder="1" applyAlignment="1" applyProtection="1">
      <alignment horizontal="center" vertical="center" textRotation="90" wrapText="1"/>
      <protection locked="0"/>
    </xf>
    <xf numFmtId="0" fontId="29" fillId="11" borderId="12" xfId="1" applyFont="1" applyFill="1" applyBorder="1" applyAlignment="1" applyProtection="1">
      <alignment horizontal="center" vertical="center" wrapText="1"/>
      <protection locked="0"/>
    </xf>
    <xf numFmtId="0" fontId="30" fillId="11" borderId="12" xfId="1" applyFont="1" applyFill="1" applyBorder="1" applyAlignment="1" applyProtection="1">
      <alignment horizontal="center" vertical="center" wrapText="1"/>
      <protection locked="0"/>
    </xf>
    <xf numFmtId="0" fontId="26" fillId="2" borderId="0" xfId="3" applyFont="1" applyFill="1" applyProtection="1">
      <protection locked="0"/>
    </xf>
    <xf numFmtId="0" fontId="31" fillId="15" borderId="12" xfId="0" applyFont="1" applyFill="1" applyBorder="1" applyAlignment="1" applyProtection="1">
      <alignment horizontal="center" vertical="center"/>
      <protection locked="0"/>
    </xf>
    <xf numFmtId="0" fontId="26" fillId="15" borderId="12"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49" fontId="26" fillId="0" borderId="1" xfId="1" applyNumberFormat="1" applyFont="1" applyBorder="1" applyAlignment="1" applyProtection="1">
      <alignment horizontal="left" vertical="center"/>
      <protection locked="0"/>
    </xf>
    <xf numFmtId="0" fontId="26" fillId="0" borderId="1" xfId="1" applyFont="1" applyBorder="1" applyAlignment="1" applyProtection="1">
      <alignment horizontal="center" vertical="center"/>
      <protection locked="0"/>
    </xf>
    <xf numFmtId="49" fontId="26" fillId="0" borderId="1" xfId="1" applyNumberFormat="1" applyFont="1" applyBorder="1" applyAlignment="1" applyProtection="1">
      <alignment horizontal="center" vertical="center"/>
      <protection locked="0"/>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3" xfId="0" applyFont="1" applyBorder="1"/>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xf numFmtId="0" fontId="31" fillId="0" borderId="1" xfId="0" applyFont="1" applyBorder="1" applyAlignment="1">
      <alignment horizontal="center" vertical="center"/>
    </xf>
    <xf numFmtId="0" fontId="26" fillId="0" borderId="1" xfId="1" applyFont="1" applyBorder="1"/>
    <xf numFmtId="0" fontId="33" fillId="10" borderId="17" xfId="1" applyFont="1" applyFill="1" applyBorder="1" applyAlignment="1" applyProtection="1">
      <alignment horizontal="centerContinuous" vertical="center"/>
      <protection locked="0"/>
    </xf>
    <xf numFmtId="0" fontId="33" fillId="10" borderId="18" xfId="1" applyFont="1" applyFill="1" applyBorder="1" applyAlignment="1" applyProtection="1">
      <alignment horizontal="center" vertical="center"/>
      <protection locked="0"/>
    </xf>
    <xf numFmtId="0" fontId="29" fillId="10" borderId="18" xfId="1" applyFont="1" applyFill="1" applyBorder="1" applyAlignment="1" applyProtection="1">
      <alignment horizontal="center"/>
      <protection locked="0"/>
    </xf>
    <xf numFmtId="0" fontId="29" fillId="10" borderId="19" xfId="1" applyFont="1" applyFill="1" applyBorder="1" applyAlignment="1" applyProtection="1">
      <alignment horizontal="center"/>
      <protection locked="0"/>
    </xf>
    <xf numFmtId="0" fontId="29" fillId="10" borderId="20" xfId="1" applyFont="1" applyFill="1" applyBorder="1" applyAlignment="1" applyProtection="1">
      <alignment horizontal="center"/>
      <protection locked="0"/>
    </xf>
    <xf numFmtId="164" fontId="26" fillId="2" borderId="0" xfId="1" applyNumberFormat="1" applyFont="1" applyFill="1" applyAlignment="1" applyProtection="1">
      <alignment horizontal="center" vertical="center"/>
      <protection locked="0"/>
    </xf>
    <xf numFmtId="49" fontId="26" fillId="2" borderId="0" xfId="1" applyNumberFormat="1" applyFont="1" applyFill="1" applyAlignment="1" applyProtection="1">
      <alignment horizontal="center" vertical="center"/>
      <protection locked="0"/>
    </xf>
    <xf numFmtId="0" fontId="35" fillId="9" borderId="12" xfId="3" applyFont="1" applyFill="1" applyBorder="1" applyAlignment="1" applyProtection="1">
      <alignment horizontal="centerContinuous" vertical="center" wrapText="1"/>
      <protection locked="0"/>
    </xf>
    <xf numFmtId="0" fontId="35" fillId="9" borderId="12" xfId="3" applyFont="1" applyFill="1" applyBorder="1" applyAlignment="1" applyProtection="1">
      <alignment horizontal="centerContinuous" vertical="center"/>
      <protection locked="0"/>
    </xf>
    <xf numFmtId="0" fontId="35" fillId="9" borderId="12" xfId="3" applyFont="1" applyFill="1" applyBorder="1" applyAlignment="1" applyProtection="1">
      <alignment horizontal="center" vertical="center" wrapText="1"/>
      <protection locked="0"/>
    </xf>
    <xf numFmtId="0" fontId="29" fillId="11" borderId="12" xfId="3" applyFont="1" applyFill="1" applyBorder="1" applyAlignment="1" applyProtection="1">
      <alignment horizontal="center" vertical="center"/>
      <protection locked="0"/>
    </xf>
    <xf numFmtId="0" fontId="30" fillId="11" borderId="12" xfId="1" applyFont="1" applyFill="1" applyBorder="1" applyAlignment="1" applyProtection="1">
      <alignment horizontal="center" vertical="center" textRotation="90" wrapText="1"/>
      <protection locked="0"/>
    </xf>
    <xf numFmtId="0" fontId="30" fillId="11" borderId="12" xfId="1" applyFont="1" applyFill="1" applyBorder="1" applyAlignment="1" applyProtection="1">
      <alignment horizontal="center" vertical="center" textRotation="90"/>
      <protection locked="0"/>
    </xf>
    <xf numFmtId="0" fontId="29" fillId="11" borderId="12" xfId="1" applyFont="1" applyFill="1" applyBorder="1" applyAlignment="1" applyProtection="1">
      <alignment horizontal="center" vertical="center" textRotation="90"/>
      <protection locked="0"/>
    </xf>
    <xf numFmtId="0" fontId="26" fillId="15" borderId="12" xfId="0" applyFont="1" applyFill="1" applyBorder="1" applyAlignment="1" applyProtection="1">
      <alignment horizontal="center" vertical="center" wrapText="1"/>
      <protection locked="0"/>
    </xf>
    <xf numFmtId="0" fontId="26" fillId="0" borderId="13" xfId="0" applyFont="1" applyBorder="1" applyAlignment="1">
      <alignment horizontal="center" vertical="center"/>
    </xf>
    <xf numFmtId="0" fontId="26" fillId="15" borderId="12" xfId="1" applyFont="1" applyFill="1" applyBorder="1" applyAlignment="1" applyProtection="1">
      <alignment vertical="center"/>
      <protection locked="0"/>
    </xf>
    <xf numFmtId="0" fontId="26" fillId="0" borderId="13"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32" fillId="0" borderId="1" xfId="0" applyFont="1" applyBorder="1" applyAlignment="1">
      <alignment horizontal="center" vertical="center"/>
    </xf>
    <xf numFmtId="49" fontId="26" fillId="0" borderId="22" xfId="1" applyNumberFormat="1" applyFont="1" applyBorder="1" applyAlignment="1" applyProtection="1">
      <alignment horizontal="center" vertical="center"/>
      <protection locked="0"/>
    </xf>
    <xf numFmtId="4" fontId="26" fillId="0" borderId="22" xfId="1" applyNumberFormat="1" applyFont="1" applyBorder="1" applyAlignment="1" applyProtection="1">
      <alignment horizontal="right" vertical="center"/>
      <protection locked="0"/>
    </xf>
    <xf numFmtId="49" fontId="26" fillId="0" borderId="22" xfId="1" applyNumberFormat="1" applyFont="1" applyBorder="1" applyAlignment="1" applyProtection="1">
      <alignment horizontal="left" vertical="center"/>
      <protection locked="0"/>
    </xf>
    <xf numFmtId="0" fontId="26" fillId="0" borderId="22" xfId="1" applyFont="1" applyBorder="1" applyAlignment="1" applyProtection="1">
      <alignment horizontal="center" vertical="center"/>
      <protection locked="0"/>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26" fillId="0" borderId="15" xfId="0" applyFont="1" applyBorder="1" applyAlignment="1">
      <alignment horizontal="center" vertical="center"/>
    </xf>
    <xf numFmtId="4" fontId="26" fillId="0" borderId="1" xfId="1" applyNumberFormat="1" applyFont="1" applyBorder="1" applyAlignment="1" applyProtection="1">
      <alignment horizontal="right" vertical="center"/>
      <protection locked="0"/>
    </xf>
    <xf numFmtId="0" fontId="32" fillId="0" borderId="1" xfId="0" quotePrefix="1" applyFont="1" applyBorder="1" applyAlignment="1">
      <alignment horizontal="center" vertical="center"/>
    </xf>
    <xf numFmtId="49" fontId="26" fillId="0" borderId="25" xfId="1" applyNumberFormat="1" applyFont="1" applyBorder="1" applyAlignment="1" applyProtection="1">
      <alignment horizontal="center" vertical="center"/>
      <protection locked="0"/>
    </xf>
    <xf numFmtId="0" fontId="26" fillId="0" borderId="1" xfId="1" applyFont="1" applyBorder="1" applyAlignment="1">
      <alignment horizontal="center" vertical="center"/>
    </xf>
    <xf numFmtId="0" fontId="33" fillId="10" borderId="17" xfId="1" applyFont="1" applyFill="1" applyBorder="1" applyAlignment="1" applyProtection="1">
      <alignment horizontal="center" vertical="center"/>
      <protection locked="0"/>
    </xf>
    <xf numFmtId="0" fontId="5" fillId="3" borderId="0" xfId="1" applyFont="1" applyFill="1" applyAlignment="1" applyProtection="1">
      <alignment horizontal="centerContinuous" wrapText="1"/>
      <protection locked="0"/>
    </xf>
    <xf numFmtId="0" fontId="36" fillId="3" borderId="0" xfId="1" applyFont="1" applyFill="1" applyAlignment="1" applyProtection="1">
      <alignment horizontal="centerContinuous" vertical="center"/>
      <protection locked="0"/>
    </xf>
    <xf numFmtId="0" fontId="26" fillId="3" borderId="0" xfId="1" applyFont="1" applyFill="1" applyAlignment="1" applyProtection="1">
      <alignment horizontal="centerContinuous" vertical="center"/>
      <protection locked="0"/>
    </xf>
    <xf numFmtId="0" fontId="26" fillId="3" borderId="0" xfId="1" applyFont="1" applyFill="1" applyProtection="1">
      <protection locked="0"/>
    </xf>
    <xf numFmtId="0" fontId="26" fillId="3" borderId="0" xfId="1" applyFont="1" applyFill="1" applyAlignment="1" applyProtection="1">
      <alignment horizontal="center" vertical="center"/>
      <protection locked="0"/>
    </xf>
    <xf numFmtId="164" fontId="26" fillId="3" borderId="0" xfId="1" applyNumberFormat="1" applyFont="1" applyFill="1" applyProtection="1">
      <protection locked="0"/>
    </xf>
    <xf numFmtId="0" fontId="26" fillId="0" borderId="0" xfId="1" applyFont="1" applyAlignment="1" applyProtection="1">
      <alignment horizontal="centerContinuous"/>
      <protection locked="0"/>
    </xf>
    <xf numFmtId="0" fontId="26" fillId="0" borderId="0" xfId="1" applyFont="1" applyAlignment="1" applyProtection="1">
      <alignment horizontal="center"/>
      <protection locked="0"/>
    </xf>
    <xf numFmtId="0" fontId="37" fillId="0" borderId="10" xfId="1" applyFont="1" applyBorder="1" applyAlignment="1" applyProtection="1">
      <alignment horizontal="center"/>
      <protection locked="0"/>
    </xf>
    <xf numFmtId="49" fontId="38" fillId="4" borderId="0" xfId="1" applyNumberFormat="1" applyFont="1" applyFill="1" applyAlignment="1" applyProtection="1">
      <alignment horizontal="centerContinuous" vertical="center"/>
      <protection locked="0"/>
    </xf>
    <xf numFmtId="0" fontId="39" fillId="4" borderId="0" xfId="1" applyFont="1" applyFill="1" applyAlignment="1" applyProtection="1">
      <alignment horizontal="centerContinuous"/>
      <protection locked="0"/>
    </xf>
    <xf numFmtId="0" fontId="27" fillId="4" borderId="0" xfId="1" applyFont="1" applyFill="1" applyAlignment="1" applyProtection="1">
      <alignment horizontal="centerContinuous"/>
      <protection locked="0"/>
    </xf>
    <xf numFmtId="0" fontId="27" fillId="4" borderId="0" xfId="1" applyFont="1" applyFill="1" applyAlignment="1" applyProtection="1">
      <alignment horizontal="centerContinuous" vertical="center"/>
      <protection locked="0"/>
    </xf>
    <xf numFmtId="0" fontId="27" fillId="0" borderId="0" xfId="1" applyFont="1" applyAlignment="1" applyProtection="1">
      <alignment horizontal="center" vertical="center"/>
      <protection locked="0"/>
    </xf>
    <xf numFmtId="0" fontId="26" fillId="14" borderId="22" xfId="1" applyFont="1" applyFill="1" applyBorder="1" applyAlignment="1" applyProtection="1">
      <alignment horizontal="center" vertical="center"/>
      <protection locked="0"/>
    </xf>
    <xf numFmtId="0" fontId="26" fillId="14" borderId="2" xfId="1" applyFont="1" applyFill="1" applyBorder="1" applyProtection="1">
      <protection locked="0"/>
    </xf>
    <xf numFmtId="0" fontId="28" fillId="14" borderId="4" xfId="1" applyFont="1" applyFill="1" applyBorder="1" applyAlignment="1">
      <alignment horizontal="centerContinuous" vertical="center"/>
    </xf>
    <xf numFmtId="0" fontId="28" fillId="14" borderId="1" xfId="1" applyFont="1" applyFill="1" applyBorder="1" applyAlignment="1">
      <alignment horizontal="centerContinuous" vertical="center"/>
    </xf>
    <xf numFmtId="0" fontId="28" fillId="9" borderId="1" xfId="1" applyFont="1" applyFill="1" applyBorder="1" applyAlignment="1">
      <alignment horizontal="centerContinuous" vertical="center"/>
    </xf>
    <xf numFmtId="0" fontId="29" fillId="14" borderId="26" xfId="1" applyFont="1" applyFill="1" applyBorder="1" applyAlignment="1">
      <alignment horizontal="center" vertical="center" wrapText="1"/>
    </xf>
    <xf numFmtId="0" fontId="35" fillId="14" borderId="1" xfId="1" applyFont="1" applyFill="1" applyBorder="1" applyAlignment="1" applyProtection="1">
      <alignment horizontal="centerContinuous"/>
      <protection locked="0"/>
    </xf>
    <xf numFmtId="0" fontId="35" fillId="14" borderId="22" xfId="1" applyFont="1" applyFill="1" applyBorder="1" applyAlignment="1" applyProtection="1">
      <alignment horizontal="centerContinuous" vertical="center"/>
      <protection locked="0"/>
    </xf>
    <xf numFmtId="0" fontId="29" fillId="14" borderId="1" xfId="1" applyFont="1" applyFill="1" applyBorder="1" applyAlignment="1" applyProtection="1">
      <alignment horizontal="centerContinuous"/>
      <protection locked="0"/>
    </xf>
    <xf numFmtId="0" fontId="35" fillId="14" borderId="1" xfId="1" applyFont="1" applyFill="1" applyBorder="1" applyAlignment="1">
      <alignment horizontal="centerContinuous" vertical="center"/>
    </xf>
    <xf numFmtId="0" fontId="35" fillId="9" borderId="1" xfId="1" applyFont="1" applyFill="1" applyBorder="1" applyAlignment="1" applyProtection="1">
      <alignment horizontal="center" vertical="center"/>
      <protection locked="0"/>
    </xf>
    <xf numFmtId="165" fontId="35" fillId="9" borderId="1" xfId="4" applyNumberFormat="1" applyFont="1" applyFill="1" applyBorder="1" applyAlignment="1">
      <alignment horizontal="center" vertical="center" wrapText="1"/>
    </xf>
    <xf numFmtId="0" fontId="35" fillId="9" borderId="1" xfId="1" applyFont="1" applyFill="1" applyBorder="1" applyAlignment="1" applyProtection="1">
      <alignment horizontal="centerContinuous" vertical="center"/>
      <protection locked="0"/>
    </xf>
    <xf numFmtId="0" fontId="35" fillId="14" borderId="1" xfId="1" applyFont="1" applyFill="1" applyBorder="1" applyAlignment="1" applyProtection="1">
      <alignment horizontal="center" vertical="center"/>
      <protection locked="0"/>
    </xf>
    <xf numFmtId="165" fontId="35" fillId="14" borderId="1" xfId="4" applyNumberFormat="1" applyFont="1" applyFill="1" applyBorder="1" applyAlignment="1">
      <alignment horizontal="center" vertical="center" wrapText="1"/>
    </xf>
    <xf numFmtId="0" fontId="35" fillId="14" borderId="1" xfId="1" applyFont="1" applyFill="1" applyBorder="1" applyAlignment="1" applyProtection="1">
      <alignment horizontal="centerContinuous" vertical="center"/>
      <protection locked="0"/>
    </xf>
    <xf numFmtId="0" fontId="29" fillId="14" borderId="25" xfId="1" applyFont="1" applyFill="1" applyBorder="1" applyAlignment="1">
      <alignment horizontal="center" vertical="center" wrapText="1"/>
    </xf>
    <xf numFmtId="165" fontId="30" fillId="14" borderId="26" xfId="4" applyNumberFormat="1" applyFont="1" applyFill="1" applyBorder="1" applyAlignment="1">
      <alignment horizontal="center" vertical="center" wrapText="1"/>
    </xf>
    <xf numFmtId="0" fontId="30" fillId="14" borderId="1" xfId="1" applyFont="1" applyFill="1" applyBorder="1" applyAlignment="1">
      <alignment horizontal="center" vertical="center"/>
    </xf>
    <xf numFmtId="165" fontId="30" fillId="14" borderId="1" xfId="4" applyNumberFormat="1" applyFont="1" applyFill="1" applyBorder="1" applyAlignment="1">
      <alignment horizontal="center" vertical="center" wrapText="1"/>
    </xf>
    <xf numFmtId="165" fontId="29" fillId="14" borderId="1" xfId="4" applyNumberFormat="1" applyFont="1" applyFill="1" applyBorder="1" applyAlignment="1">
      <alignment horizontal="center" vertical="center" wrapText="1"/>
    </xf>
    <xf numFmtId="0" fontId="30" fillId="9" borderId="1" xfId="1" applyFont="1" applyFill="1" applyBorder="1" applyAlignment="1" applyProtection="1">
      <alignment horizontal="center" vertical="center"/>
      <protection locked="0"/>
    </xf>
    <xf numFmtId="165" fontId="30" fillId="9" borderId="1" xfId="4" applyNumberFormat="1" applyFont="1" applyFill="1" applyBorder="1" applyAlignment="1">
      <alignment horizontal="center" vertical="center" wrapText="1"/>
    </xf>
    <xf numFmtId="165" fontId="30" fillId="9" borderId="1" xfId="4" applyNumberFormat="1" applyFont="1" applyFill="1" applyBorder="1" applyAlignment="1">
      <alignment horizontal="center" vertical="center"/>
    </xf>
    <xf numFmtId="165" fontId="29" fillId="9" borderId="1" xfId="4" applyNumberFormat="1" applyFont="1" applyFill="1" applyBorder="1" applyAlignment="1">
      <alignment horizontal="center" vertical="center" wrapText="1"/>
    </xf>
    <xf numFmtId="0" fontId="29" fillId="14" borderId="1" xfId="1" applyFont="1" applyFill="1" applyBorder="1" applyAlignment="1" applyProtection="1">
      <alignment horizontal="center" vertical="center"/>
      <protection locked="0"/>
    </xf>
    <xf numFmtId="165" fontId="29" fillId="14" borderId="1" xfId="4" applyNumberFormat="1" applyFont="1" applyFill="1" applyBorder="1" applyAlignment="1">
      <alignment horizontal="center" vertical="center"/>
    </xf>
    <xf numFmtId="0" fontId="29" fillId="9" borderId="1" xfId="1" applyFont="1" applyFill="1" applyBorder="1" applyAlignment="1" applyProtection="1">
      <alignment horizontal="center" vertical="center"/>
      <protection locked="0"/>
    </xf>
    <xf numFmtId="165" fontId="29" fillId="9" borderId="1" xfId="4" applyNumberFormat="1" applyFont="1" applyFill="1" applyBorder="1" applyAlignment="1">
      <alignment horizontal="center" vertical="center"/>
    </xf>
    <xf numFmtId="0" fontId="26" fillId="15" borderId="1" xfId="5" applyFont="1" applyFill="1" applyBorder="1" applyAlignment="1">
      <alignment horizontal="center" vertical="center"/>
    </xf>
    <xf numFmtId="49" fontId="40" fillId="15" borderId="1" xfId="2" applyNumberFormat="1" applyFont="1" applyFill="1" applyBorder="1" applyAlignment="1">
      <alignment horizontal="center" vertical="center"/>
      <protection locked="0"/>
    </xf>
    <xf numFmtId="0" fontId="26" fillId="0" borderId="1" xfId="5" applyFont="1" applyBorder="1" applyAlignment="1">
      <alignment horizontal="left" vertical="center"/>
    </xf>
    <xf numFmtId="0" fontId="26" fillId="0" borderId="1" xfId="5" applyFont="1" applyBorder="1" applyAlignment="1">
      <alignment horizontal="center"/>
    </xf>
    <xf numFmtId="0" fontId="26" fillId="0" borderId="1" xfId="0" applyFont="1" applyBorder="1" applyAlignment="1">
      <alignment horizontal="left" vertical="center"/>
    </xf>
    <xf numFmtId="49" fontId="26" fillId="0" borderId="1" xfId="4" applyNumberFormat="1" applyFont="1" applyBorder="1" applyAlignment="1" applyProtection="1">
      <alignment horizontal="left" vertical="center"/>
      <protection locked="0"/>
    </xf>
    <xf numFmtId="49" fontId="26" fillId="0" borderId="1" xfId="4" applyNumberFormat="1" applyFont="1" applyBorder="1" applyAlignment="1" applyProtection="1">
      <alignment horizontal="center" vertical="center"/>
      <protection locked="0"/>
    </xf>
    <xf numFmtId="0" fontId="31" fillId="0" borderId="1" xfId="0" applyFont="1" applyBorder="1" applyAlignment="1">
      <alignment horizontal="left" vertical="center"/>
    </xf>
    <xf numFmtId="0" fontId="41" fillId="0" borderId="1" xfId="0" applyFont="1" applyBorder="1"/>
    <xf numFmtId="2" fontId="40" fillId="0" borderId="1" xfId="2" applyNumberFormat="1" applyFont="1" applyBorder="1" applyAlignment="1">
      <alignment horizontal="center" vertical="center"/>
      <protection locked="0"/>
    </xf>
    <xf numFmtId="0" fontId="40" fillId="0" borderId="1" xfId="2" applyFont="1" applyBorder="1" applyAlignment="1">
      <alignment horizontal="left" vertical="center"/>
      <protection locked="0"/>
    </xf>
    <xf numFmtId="49" fontId="26" fillId="0" borderId="1" xfId="0" applyNumberFormat="1" applyFont="1" applyBorder="1" applyAlignment="1">
      <alignment horizontal="center" vertical="center"/>
    </xf>
    <xf numFmtId="0" fontId="26" fillId="0" borderId="1" xfId="1" applyFont="1" applyBorder="1" applyAlignment="1" applyProtection="1">
      <alignment horizontal="left" vertical="center"/>
      <protection locked="0"/>
    </xf>
    <xf numFmtId="0" fontId="31" fillId="0" borderId="1" xfId="0" applyFont="1" applyBorder="1"/>
    <xf numFmtId="0" fontId="42" fillId="0" borderId="1" xfId="0" applyFont="1" applyBorder="1" applyAlignment="1">
      <alignment horizontal="left" vertical="center"/>
    </xf>
    <xf numFmtId="165" fontId="26" fillId="0" borderId="1" xfId="6" applyNumberFormat="1" applyFont="1" applyBorder="1" applyAlignment="1" applyProtection="1">
      <alignment horizontal="center" vertical="center"/>
      <protection locked="0"/>
    </xf>
    <xf numFmtId="0" fontId="31" fillId="0" borderId="1" xfId="0" applyFont="1" applyBorder="1" applyAlignment="1">
      <alignment horizontal="left"/>
    </xf>
    <xf numFmtId="0" fontId="26" fillId="0" borderId="1" xfId="1" applyFont="1" applyBorder="1" applyProtection="1">
      <protection locked="0"/>
    </xf>
    <xf numFmtId="49" fontId="26" fillId="0" borderId="1" xfId="6" applyNumberFormat="1" applyFont="1" applyBorder="1" applyAlignment="1" applyProtection="1">
      <alignment horizontal="center" vertical="center"/>
      <protection locked="0"/>
    </xf>
    <xf numFmtId="165" fontId="26" fillId="0" borderId="1" xfId="7" applyNumberFormat="1" applyFont="1" applyBorder="1" applyAlignment="1" applyProtection="1">
      <alignment horizontal="left" vertical="center"/>
      <protection locked="0"/>
    </xf>
    <xf numFmtId="0" fontId="26" fillId="0" borderId="1" xfId="0" applyFont="1" applyBorder="1" applyAlignment="1">
      <alignment horizontal="left"/>
    </xf>
    <xf numFmtId="0" fontId="42" fillId="0" borderId="1" xfId="0" applyFont="1" applyBorder="1" applyAlignment="1">
      <alignment horizontal="left"/>
    </xf>
    <xf numFmtId="0" fontId="43" fillId="0" borderId="1" xfId="1" applyFont="1" applyBorder="1" applyAlignment="1" applyProtection="1">
      <alignment horizontal="left" vertical="center"/>
      <protection locked="0"/>
    </xf>
    <xf numFmtId="0" fontId="43" fillId="0" borderId="1" xfId="1" applyFont="1" applyBorder="1" applyAlignment="1" applyProtection="1">
      <alignment horizontal="center" vertical="center"/>
      <protection locked="0"/>
    </xf>
    <xf numFmtId="49" fontId="43" fillId="0" borderId="1" xfId="1" applyNumberFormat="1" applyFont="1" applyBorder="1" applyAlignment="1" applyProtection="1">
      <alignment horizontal="center" vertical="center"/>
      <protection locked="0"/>
    </xf>
    <xf numFmtId="0" fontId="31" fillId="0" borderId="0" xfId="0" applyFont="1"/>
    <xf numFmtId="49" fontId="44" fillId="0" borderId="1" xfId="2" applyNumberFormat="1" applyFont="1" applyBorder="1" applyAlignment="1">
      <alignment horizontal="left" vertical="center"/>
      <protection locked="0"/>
    </xf>
    <xf numFmtId="49" fontId="31" fillId="0" borderId="1" xfId="0" applyNumberFormat="1" applyFont="1" applyBorder="1" applyAlignment="1">
      <alignment horizontal="center" vertical="center"/>
    </xf>
    <xf numFmtId="0" fontId="26" fillId="0" borderId="1" xfId="1" applyFont="1" applyBorder="1" applyAlignment="1" applyProtection="1">
      <alignment horizontal="left"/>
      <protection locked="0"/>
    </xf>
    <xf numFmtId="0" fontId="26" fillId="0" borderId="1" xfId="1" applyFont="1" applyBorder="1" applyAlignment="1" applyProtection="1">
      <alignment horizontal="center"/>
      <protection locked="0"/>
    </xf>
    <xf numFmtId="49" fontId="26" fillId="0" borderId="1" xfId="1" applyNumberFormat="1" applyFont="1" applyBorder="1" applyAlignment="1" applyProtection="1">
      <alignment vertical="center"/>
      <protection locked="0"/>
    </xf>
    <xf numFmtId="49" fontId="26" fillId="0" borderId="1" xfId="1" applyNumberFormat="1" applyFont="1" applyBorder="1" applyProtection="1">
      <protection locked="0"/>
    </xf>
    <xf numFmtId="49" fontId="26" fillId="0" borderId="1" xfId="5" applyNumberFormat="1" applyFont="1" applyBorder="1" applyAlignment="1">
      <alignment horizontal="left" vertical="center"/>
    </xf>
    <xf numFmtId="49" fontId="26" fillId="0" borderId="1" xfId="5" applyNumberFormat="1" applyFont="1" applyBorder="1" applyAlignment="1">
      <alignment horizontal="center" vertical="center"/>
    </xf>
    <xf numFmtId="0" fontId="42" fillId="0" borderId="1" xfId="0" applyFont="1" applyBorder="1"/>
    <xf numFmtId="0" fontId="26" fillId="3" borderId="0" xfId="1" applyFont="1" applyFill="1" applyAlignment="1" applyProtection="1">
      <alignment vertical="center"/>
      <protection locked="0"/>
    </xf>
    <xf numFmtId="49" fontId="40" fillId="0" borderId="1" xfId="2" applyNumberFormat="1" applyFont="1" applyBorder="1" applyAlignment="1">
      <alignment vertical="center"/>
      <protection locked="0"/>
    </xf>
    <xf numFmtId="49" fontId="44" fillId="0" borderId="1" xfId="2" applyNumberFormat="1" applyFont="1" applyBorder="1" applyAlignment="1">
      <alignment horizontal="center" vertical="center"/>
      <protection locked="0"/>
    </xf>
    <xf numFmtId="2" fontId="40" fillId="0" borderId="1" xfId="2" applyNumberFormat="1" applyFont="1" applyBorder="1" applyAlignment="1">
      <alignment horizontal="right" vertical="center"/>
      <protection locked="0"/>
    </xf>
    <xf numFmtId="0" fontId="45" fillId="16" borderId="2" xfId="1" applyFont="1" applyFill="1" applyBorder="1" applyAlignment="1" applyProtection="1">
      <alignment horizontal="center" vertical="center"/>
      <protection locked="0"/>
    </xf>
    <xf numFmtId="0" fontId="45" fillId="16" borderId="3" xfId="1" applyFont="1" applyFill="1" applyBorder="1" applyAlignment="1" applyProtection="1">
      <alignment vertical="center"/>
      <protection locked="0"/>
    </xf>
    <xf numFmtId="0" fontId="26" fillId="16" borderId="3" xfId="1" applyFont="1" applyFill="1" applyBorder="1" applyAlignment="1" applyProtection="1">
      <alignment vertical="center"/>
      <protection locked="0"/>
    </xf>
    <xf numFmtId="0" fontId="26" fillId="16" borderId="3" xfId="1" applyFont="1" applyFill="1" applyBorder="1" applyAlignment="1" applyProtection="1">
      <alignment horizontal="left" vertical="center"/>
      <protection locked="0"/>
    </xf>
    <xf numFmtId="0" fontId="26" fillId="16" borderId="3" xfId="1" applyFont="1" applyFill="1" applyBorder="1" applyAlignment="1" applyProtection="1">
      <alignment horizontal="center" vertical="center"/>
      <protection locked="0"/>
    </xf>
    <xf numFmtId="0" fontId="26" fillId="16" borderId="4" xfId="1" applyFont="1" applyFill="1" applyBorder="1" applyAlignment="1" applyProtection="1">
      <alignment vertical="center"/>
      <protection locked="0"/>
    </xf>
    <xf numFmtId="164" fontId="26" fillId="3" borderId="0" xfId="1" applyNumberFormat="1" applyFont="1" applyFill="1" applyAlignment="1" applyProtection="1">
      <alignment horizontal="center" vertical="center"/>
      <protection locked="0"/>
    </xf>
    <xf numFmtId="0" fontId="26" fillId="3" borderId="0" xfId="1" applyFont="1" applyFill="1" applyAlignment="1" applyProtection="1">
      <alignment horizontal="left"/>
      <protection locked="0"/>
    </xf>
    <xf numFmtId="0" fontId="26" fillId="3" borderId="0" xfId="1" applyFont="1" applyFill="1" applyAlignment="1" applyProtection="1">
      <alignment horizontal="center"/>
      <protection locked="0"/>
    </xf>
    <xf numFmtId="165" fontId="26" fillId="3" borderId="0" xfId="4" applyNumberFormat="1" applyFont="1" applyFill="1" applyProtection="1">
      <protection locked="0"/>
    </xf>
    <xf numFmtId="165" fontId="26" fillId="3" borderId="0" xfId="4" applyNumberFormat="1" applyFont="1" applyFill="1" applyAlignment="1" applyProtection="1">
      <alignment horizontal="center" vertical="center"/>
      <protection locked="0"/>
    </xf>
    <xf numFmtId="165" fontId="26" fillId="3" borderId="0" xfId="4" applyNumberFormat="1" applyFont="1" applyFill="1" applyAlignment="1" applyProtection="1">
      <alignment horizontal="center"/>
      <protection locked="0"/>
    </xf>
    <xf numFmtId="164" fontId="26" fillId="3" borderId="0" xfId="4" applyNumberFormat="1" applyFont="1" applyFill="1" applyProtection="1">
      <protection locked="0"/>
    </xf>
    <xf numFmtId="0" fontId="25" fillId="3" borderId="0" xfId="1" applyFont="1" applyFill="1" applyAlignment="1" applyProtection="1">
      <alignment horizontal="centerContinuous" vertical="center"/>
      <protection locked="0"/>
    </xf>
    <xf numFmtId="0" fontId="16" fillId="0" borderId="27" xfId="1" applyFont="1" applyBorder="1" applyAlignment="1" applyProtection="1">
      <alignment horizontal="center"/>
      <protection locked="0"/>
    </xf>
    <xf numFmtId="0" fontId="16" fillId="0" borderId="10" xfId="1" applyFont="1" applyBorder="1" applyAlignment="1" applyProtection="1">
      <alignment horizontal="center"/>
      <protection locked="0"/>
    </xf>
    <xf numFmtId="49" fontId="14" fillId="4" borderId="1" xfId="3" applyNumberFormat="1" applyFont="1" applyFill="1" applyBorder="1" applyAlignment="1" applyProtection="1">
      <alignment horizontal="centerContinuous" vertical="center"/>
      <protection locked="0"/>
    </xf>
    <xf numFmtId="0" fontId="14" fillId="4" borderId="1" xfId="3" applyFont="1" applyFill="1" applyBorder="1" applyAlignment="1" applyProtection="1">
      <alignment horizontal="centerContinuous" vertical="center"/>
      <protection locked="0"/>
    </xf>
    <xf numFmtId="0" fontId="28" fillId="9" borderId="1" xfId="3" applyFont="1" applyFill="1" applyBorder="1" applyAlignment="1" applyProtection="1">
      <alignment horizontal="centerContinuous" vertical="center" wrapText="1"/>
      <protection locked="0"/>
    </xf>
    <xf numFmtId="0" fontId="28" fillId="9" borderId="1" xfId="3" applyFont="1" applyFill="1" applyBorder="1" applyAlignment="1" applyProtection="1">
      <alignment horizontal="centerContinuous" vertical="center"/>
      <protection locked="0"/>
    </xf>
    <xf numFmtId="0" fontId="35" fillId="11" borderId="1" xfId="1" applyFont="1" applyFill="1" applyBorder="1" applyAlignment="1" applyProtection="1">
      <alignment horizontal="center" vertical="center" wrapText="1"/>
      <protection locked="0"/>
    </xf>
    <xf numFmtId="165" fontId="29" fillId="11" borderId="1" xfId="8" applyNumberFormat="1" applyFont="1" applyFill="1" applyBorder="1" applyAlignment="1" applyProtection="1">
      <alignment horizontal="center" vertical="center" wrapText="1"/>
      <protection locked="0"/>
    </xf>
    <xf numFmtId="165" fontId="35" fillId="11" borderId="1" xfId="8" applyNumberFormat="1" applyFont="1" applyFill="1" applyBorder="1" applyAlignment="1" applyProtection="1">
      <alignment horizontal="center" vertical="center" wrapText="1"/>
      <protection locked="0"/>
    </xf>
    <xf numFmtId="0" fontId="31" fillId="15" borderId="1"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1" xfId="1" applyFont="1" applyFill="1" applyBorder="1" applyAlignment="1" applyProtection="1">
      <alignment horizontal="center" vertical="center"/>
      <protection locked="0"/>
    </xf>
    <xf numFmtId="166" fontId="26" fillId="0" borderId="1" xfId="9" applyNumberFormat="1" applyFont="1" applyBorder="1" applyProtection="1">
      <protection locked="0"/>
    </xf>
    <xf numFmtId="166" fontId="26" fillId="0" borderId="1" xfId="1" applyNumberFormat="1" applyFont="1" applyBorder="1" applyProtection="1">
      <protection locked="0"/>
    </xf>
    <xf numFmtId="166" fontId="26" fillId="0" borderId="1" xfId="1" applyNumberFormat="1" applyFont="1" applyBorder="1" applyAlignment="1" applyProtection="1">
      <alignment vertical="center"/>
      <protection locked="0"/>
    </xf>
    <xf numFmtId="166" fontId="26" fillId="0" borderId="1" xfId="1" applyNumberFormat="1" applyFont="1" applyBorder="1" applyAlignment="1" applyProtection="1">
      <alignment horizontal="right" vertical="center"/>
      <protection locked="0"/>
    </xf>
    <xf numFmtId="0" fontId="33" fillId="16" borderId="2" xfId="1" applyFont="1" applyFill="1" applyBorder="1" applyAlignment="1" applyProtection="1">
      <alignment horizontal="center" vertical="center"/>
      <protection locked="0"/>
    </xf>
    <xf numFmtId="0" fontId="29" fillId="16" borderId="3" xfId="1" applyFont="1" applyFill="1" applyBorder="1" applyAlignment="1" applyProtection="1">
      <alignment horizontal="center"/>
      <protection locked="0"/>
    </xf>
    <xf numFmtId="166" fontId="29" fillId="16" borderId="1" xfId="1" applyNumberFormat="1" applyFont="1" applyFill="1" applyBorder="1" applyProtection="1">
      <protection locked="0"/>
    </xf>
    <xf numFmtId="0" fontId="47" fillId="2" borderId="0" xfId="1" applyFont="1" applyFill="1" applyAlignment="1">
      <alignment horizontal="centerContinuous"/>
    </xf>
    <xf numFmtId="0" fontId="3" fillId="2" borderId="0" xfId="1" applyFont="1" applyFill="1" applyAlignment="1">
      <alignment horizontal="centerContinuous"/>
    </xf>
    <xf numFmtId="0" fontId="40" fillId="2" borderId="0" xfId="1" applyFont="1" applyFill="1"/>
    <xf numFmtId="0" fontId="40" fillId="0" borderId="0" xfId="1" applyFont="1"/>
    <xf numFmtId="49" fontId="48" fillId="4" borderId="17" xfId="1" applyNumberFormat="1" applyFont="1" applyFill="1" applyBorder="1" applyAlignment="1">
      <alignment horizontal="centerContinuous"/>
    </xf>
    <xf numFmtId="49" fontId="48" fillId="4" borderId="18" xfId="1" applyNumberFormat="1" applyFont="1" applyFill="1" applyBorder="1" applyAlignment="1">
      <alignment horizontal="centerContinuous"/>
    </xf>
    <xf numFmtId="0" fontId="49" fillId="4" borderId="18" xfId="1" applyFont="1" applyFill="1" applyBorder="1" applyAlignment="1">
      <alignment horizontal="centerContinuous"/>
    </xf>
    <xf numFmtId="0" fontId="39" fillId="4" borderId="18" xfId="1" applyFont="1" applyFill="1" applyBorder="1" applyAlignment="1" applyProtection="1">
      <alignment horizontal="centerContinuous"/>
      <protection locked="0"/>
    </xf>
    <xf numFmtId="0" fontId="39" fillId="4" borderId="20" xfId="1" applyFont="1" applyFill="1" applyBorder="1" applyAlignment="1" applyProtection="1">
      <alignment horizontal="centerContinuous"/>
      <protection locked="0"/>
    </xf>
    <xf numFmtId="0" fontId="50" fillId="2" borderId="0" xfId="1" applyFont="1" applyFill="1"/>
    <xf numFmtId="0" fontId="14" fillId="9" borderId="12" xfId="1" applyFont="1" applyFill="1" applyBorder="1" applyAlignment="1">
      <alignment horizontal="centerContinuous" vertical="center"/>
    </xf>
    <xf numFmtId="0" fontId="14" fillId="9" borderId="18" xfId="1" applyFont="1" applyFill="1" applyBorder="1" applyAlignment="1">
      <alignment horizontal="centerContinuous" vertical="center"/>
    </xf>
    <xf numFmtId="0" fontId="40" fillId="9" borderId="18" xfId="1" applyFont="1" applyFill="1" applyBorder="1" applyAlignment="1">
      <alignment horizontal="centerContinuous"/>
    </xf>
    <xf numFmtId="0" fontId="28" fillId="9" borderId="12" xfId="1" applyFont="1" applyFill="1" applyBorder="1" applyAlignment="1">
      <alignment horizontal="centerContinuous" vertical="center"/>
    </xf>
    <xf numFmtId="0" fontId="28" fillId="9" borderId="18" xfId="1" applyFont="1" applyFill="1" applyBorder="1" applyAlignment="1">
      <alignment horizontal="centerContinuous" vertical="center"/>
    </xf>
    <xf numFmtId="0" fontId="51" fillId="9" borderId="12" xfId="1" applyFont="1" applyFill="1" applyBorder="1" applyAlignment="1">
      <alignment horizontal="centerContinuous" vertical="center"/>
    </xf>
    <xf numFmtId="0" fontId="51" fillId="9" borderId="12" xfId="1" applyFont="1" applyFill="1" applyBorder="1" applyAlignment="1">
      <alignment horizontal="center" vertical="center"/>
    </xf>
    <xf numFmtId="0" fontId="52" fillId="0" borderId="12" xfId="1" applyFont="1" applyBorder="1" applyAlignment="1">
      <alignment vertical="center"/>
    </xf>
    <xf numFmtId="49" fontId="52" fillId="17" borderId="12" xfId="1" applyNumberFormat="1" applyFont="1" applyFill="1" applyBorder="1" applyAlignment="1">
      <alignment horizontal="center" vertical="center"/>
    </xf>
    <xf numFmtId="0" fontId="52" fillId="17" borderId="12" xfId="1" applyFont="1" applyFill="1" applyBorder="1" applyAlignment="1">
      <alignment horizontal="center" vertical="center"/>
    </xf>
    <xf numFmtId="0" fontId="40" fillId="15" borderId="12" xfId="1" applyFont="1" applyFill="1" applyBorder="1"/>
    <xf numFmtId="0" fontId="53" fillId="0" borderId="12" xfId="1" applyFont="1" applyBorder="1" applyAlignment="1">
      <alignment horizontal="right" vertical="center"/>
    </xf>
    <xf numFmtId="49" fontId="40" fillId="15" borderId="12" xfId="1" applyNumberFormat="1" applyFont="1" applyFill="1" applyBorder="1" applyAlignment="1">
      <alignment horizontal="center" vertical="center"/>
    </xf>
    <xf numFmtId="0" fontId="40" fillId="0" borderId="12" xfId="1" applyFont="1" applyBorder="1" applyAlignment="1">
      <alignment horizontal="center" vertical="center"/>
    </xf>
    <xf numFmtId="9" fontId="40" fillId="0" borderId="12" xfId="1" applyNumberFormat="1" applyFont="1" applyBorder="1" applyAlignment="1">
      <alignment horizontal="center"/>
    </xf>
    <xf numFmtId="0" fontId="53" fillId="17" borderId="12" xfId="1" applyFont="1" applyFill="1" applyBorder="1" applyAlignment="1">
      <alignment horizontal="center" vertical="center"/>
    </xf>
    <xf numFmtId="9" fontId="40" fillId="15" borderId="12" xfId="1" applyNumberFormat="1" applyFont="1" applyFill="1" applyBorder="1" applyAlignment="1">
      <alignment horizontal="center"/>
    </xf>
    <xf numFmtId="49" fontId="53" fillId="0" borderId="12" xfId="1" applyNumberFormat="1" applyFont="1" applyBorder="1" applyAlignment="1">
      <alignment horizontal="right" vertical="center"/>
    </xf>
    <xf numFmtId="49" fontId="40" fillId="0" borderId="12" xfId="1" applyNumberFormat="1" applyFont="1" applyBorder="1" applyAlignment="1">
      <alignment horizontal="center" vertical="center"/>
    </xf>
    <xf numFmtId="49" fontId="53" fillId="17" borderId="12" xfId="1" applyNumberFormat="1" applyFont="1" applyFill="1" applyBorder="1" applyAlignment="1">
      <alignment horizontal="center" vertical="center"/>
    </xf>
    <xf numFmtId="49" fontId="40" fillId="15" borderId="12" xfId="1" quotePrefix="1" applyNumberFormat="1" applyFont="1" applyFill="1" applyBorder="1" applyAlignment="1">
      <alignment horizontal="center" vertical="center"/>
    </xf>
    <xf numFmtId="0" fontId="40" fillId="0" borderId="12" xfId="1" applyFont="1" applyBorder="1" applyAlignment="1">
      <alignment horizontal="center"/>
    </xf>
    <xf numFmtId="0" fontId="40" fillId="17" borderId="12" xfId="1" applyFont="1" applyFill="1" applyBorder="1" applyAlignment="1">
      <alignment horizontal="center" vertical="center"/>
    </xf>
    <xf numFmtId="0" fontId="53" fillId="0" borderId="12" xfId="1" applyFont="1" applyBorder="1" applyAlignment="1">
      <alignment horizontal="center" vertical="center"/>
    </xf>
    <xf numFmtId="0" fontId="52" fillId="0" borderId="12" xfId="1" applyFont="1" applyBorder="1" applyAlignment="1">
      <alignment horizontal="left" vertical="center"/>
    </xf>
    <xf numFmtId="49" fontId="52" fillId="15" borderId="12" xfId="1" applyNumberFormat="1" applyFont="1" applyFill="1" applyBorder="1" applyAlignment="1">
      <alignment horizontal="center" vertical="center"/>
    </xf>
    <xf numFmtId="0" fontId="52" fillId="15" borderId="12" xfId="1" applyFont="1" applyFill="1" applyBorder="1" applyAlignment="1">
      <alignment horizontal="center" vertical="center"/>
    </xf>
    <xf numFmtId="0" fontId="52" fillId="15" borderId="12" xfId="1" applyFont="1" applyFill="1" applyBorder="1" applyAlignment="1">
      <alignment horizontal="left" vertical="center"/>
    </xf>
    <xf numFmtId="0" fontId="40" fillId="15" borderId="12" xfId="1" applyFont="1" applyFill="1" applyBorder="1" applyAlignment="1">
      <alignment horizontal="center"/>
    </xf>
    <xf numFmtId="0" fontId="52" fillId="15" borderId="12" xfId="1" applyFont="1" applyFill="1" applyBorder="1" applyAlignment="1">
      <alignment vertical="center"/>
    </xf>
    <xf numFmtId="49" fontId="54" fillId="15" borderId="12" xfId="1" applyNumberFormat="1" applyFont="1" applyFill="1" applyBorder="1" applyAlignment="1">
      <alignment horizontal="center" vertical="center"/>
    </xf>
    <xf numFmtId="0" fontId="54" fillId="15" borderId="12" xfId="1" applyFont="1" applyFill="1" applyBorder="1" applyAlignment="1">
      <alignment horizontal="left" vertical="center"/>
    </xf>
    <xf numFmtId="0" fontId="55" fillId="15" borderId="12" xfId="1" applyFont="1" applyFill="1" applyBorder="1" applyAlignment="1">
      <alignment horizontal="center"/>
    </xf>
    <xf numFmtId="49" fontId="52" fillId="17" borderId="12" xfId="1" applyNumberFormat="1" applyFont="1" applyFill="1" applyBorder="1" applyAlignment="1">
      <alignment horizontal="left" vertical="center"/>
    </xf>
    <xf numFmtId="0" fontId="52" fillId="17" borderId="12" xfId="1" applyFont="1" applyFill="1" applyBorder="1" applyAlignment="1">
      <alignment horizontal="left" vertical="center"/>
    </xf>
    <xf numFmtId="49" fontId="54" fillId="17" borderId="12" xfId="1" applyNumberFormat="1" applyFont="1" applyFill="1" applyBorder="1" applyAlignment="1">
      <alignment horizontal="center" vertical="center"/>
    </xf>
    <xf numFmtId="9" fontId="40" fillId="17" borderId="12" xfId="1" applyNumberFormat="1" applyFont="1" applyFill="1" applyBorder="1" applyAlignment="1">
      <alignment horizontal="center"/>
    </xf>
    <xf numFmtId="49" fontId="53" fillId="15" borderId="12" xfId="1" applyNumberFormat="1" applyFont="1" applyFill="1" applyBorder="1" applyAlignment="1">
      <alignment horizontal="right" vertical="center"/>
    </xf>
    <xf numFmtId="0" fontId="40" fillId="15" borderId="0" xfId="1" applyFont="1" applyFill="1"/>
    <xf numFmtId="49" fontId="40" fillId="15" borderId="12" xfId="1" applyNumberFormat="1" applyFont="1" applyFill="1" applyBorder="1" applyAlignment="1">
      <alignment horizontal="right" vertical="center"/>
    </xf>
    <xf numFmtId="0" fontId="40" fillId="15" borderId="12" xfId="1" applyFont="1" applyFill="1" applyBorder="1" applyAlignment="1">
      <alignment horizontal="center" vertical="center"/>
    </xf>
    <xf numFmtId="0" fontId="40" fillId="17" borderId="12" xfId="1" applyFont="1" applyFill="1" applyBorder="1"/>
    <xf numFmtId="49" fontId="40" fillId="15" borderId="12" xfId="1" applyNumberFormat="1" applyFont="1" applyFill="1" applyBorder="1" applyAlignment="1">
      <alignment horizontal="right"/>
    </xf>
    <xf numFmtId="0" fontId="40" fillId="15" borderId="28" xfId="1" applyFont="1" applyFill="1" applyBorder="1" applyAlignment="1">
      <alignment horizontal="center" vertical="center"/>
    </xf>
    <xf numFmtId="0" fontId="40" fillId="15" borderId="28" xfId="1" applyFont="1" applyFill="1" applyBorder="1"/>
    <xf numFmtId="0" fontId="40" fillId="15" borderId="29" xfId="1" applyFont="1" applyFill="1" applyBorder="1" applyAlignment="1">
      <alignment horizontal="center" vertical="center"/>
    </xf>
    <xf numFmtId="0" fontId="40" fillId="15" borderId="29" xfId="1" applyFont="1" applyFill="1" applyBorder="1"/>
    <xf numFmtId="0" fontId="40" fillId="17" borderId="12" xfId="1" applyFont="1" applyFill="1" applyBorder="1" applyAlignment="1">
      <alignment horizontal="center"/>
    </xf>
    <xf numFmtId="0" fontId="40" fillId="16" borderId="18" xfId="1" applyFont="1" applyFill="1" applyBorder="1"/>
    <xf numFmtId="0" fontId="40" fillId="16" borderId="20" xfId="1" applyFont="1" applyFill="1" applyBorder="1"/>
    <xf numFmtId="0" fontId="40" fillId="2" borderId="0" xfId="1" applyFont="1" applyFill="1" applyAlignment="1">
      <alignment horizontal="centerContinuous"/>
    </xf>
    <xf numFmtId="49" fontId="38" fillId="4" borderId="18" xfId="1" applyNumberFormat="1" applyFont="1" applyFill="1" applyBorder="1" applyAlignment="1" applyProtection="1">
      <alignment horizontal="centerContinuous"/>
      <protection locked="0"/>
    </xf>
    <xf numFmtId="49" fontId="38" fillId="4" borderId="20" xfId="1" applyNumberFormat="1" applyFont="1" applyFill="1" applyBorder="1" applyAlignment="1" applyProtection="1">
      <alignment horizontal="centerContinuous"/>
      <protection locked="0"/>
    </xf>
    <xf numFmtId="0" fontId="14" fillId="9" borderId="17" xfId="1" applyFont="1" applyFill="1" applyBorder="1" applyAlignment="1">
      <alignment horizontal="centerContinuous" vertical="center"/>
    </xf>
    <xf numFmtId="0" fontId="14" fillId="9" borderId="20" xfId="1" applyFont="1" applyFill="1" applyBorder="1" applyAlignment="1">
      <alignment horizontal="centerContinuous" vertical="center"/>
    </xf>
    <xf numFmtId="0" fontId="56" fillId="9" borderId="12" xfId="1" applyFont="1" applyFill="1" applyBorder="1" applyAlignment="1">
      <alignment horizontal="centerContinuous" vertical="center"/>
    </xf>
    <xf numFmtId="0" fontId="56" fillId="9" borderId="18" xfId="1" applyFont="1" applyFill="1" applyBorder="1" applyAlignment="1">
      <alignment horizontal="centerContinuous" vertical="center"/>
    </xf>
    <xf numFmtId="0" fontId="56" fillId="9" borderId="20" xfId="1" applyFont="1" applyFill="1" applyBorder="1" applyAlignment="1">
      <alignment horizontal="centerContinuous" vertical="center"/>
    </xf>
    <xf numFmtId="49" fontId="52" fillId="17" borderId="12" xfId="1" applyNumberFormat="1" applyFont="1" applyFill="1" applyBorder="1" applyAlignment="1">
      <alignment horizontal="left" vertical="center" wrapText="1"/>
    </xf>
    <xf numFmtId="0" fontId="53" fillId="17" borderId="12" xfId="1" applyFont="1" applyFill="1" applyBorder="1" applyAlignment="1">
      <alignment horizontal="center" vertical="center" wrapText="1"/>
    </xf>
    <xf numFmtId="49" fontId="40" fillId="0" borderId="12" xfId="1" applyNumberFormat="1" applyFont="1" applyBorder="1" applyAlignment="1">
      <alignment horizontal="right" vertical="center"/>
    </xf>
    <xf numFmtId="49" fontId="26" fillId="15" borderId="12" xfId="1" applyNumberFormat="1" applyFont="1" applyFill="1" applyBorder="1" applyAlignment="1">
      <alignment horizontal="left" vertical="center"/>
    </xf>
    <xf numFmtId="49" fontId="57" fillId="17" borderId="12" xfId="1" applyNumberFormat="1" applyFont="1" applyFill="1" applyBorder="1" applyAlignment="1">
      <alignment horizontal="center" vertical="center"/>
    </xf>
    <xf numFmtId="0" fontId="56" fillId="17" borderId="12" xfId="1" applyFont="1" applyFill="1" applyBorder="1" applyAlignment="1">
      <alignment horizontal="center" vertical="center"/>
    </xf>
    <xf numFmtId="0" fontId="56" fillId="15" borderId="12" xfId="1" applyFont="1" applyFill="1" applyBorder="1" applyAlignment="1">
      <alignment horizontal="center" vertical="center"/>
    </xf>
    <xf numFmtId="49" fontId="40" fillId="0" borderId="12" xfId="1" applyNumberFormat="1" applyFont="1" applyBorder="1" applyAlignment="1">
      <alignment horizontal="left" vertical="center"/>
    </xf>
    <xf numFmtId="0" fontId="31" fillId="15" borderId="12" xfId="0" applyFont="1" applyFill="1" applyBorder="1" applyAlignment="1">
      <alignment horizontal="left"/>
    </xf>
    <xf numFmtId="0" fontId="0" fillId="15" borderId="12" xfId="0" applyFill="1" applyBorder="1" applyAlignment="1">
      <alignment horizontal="left"/>
    </xf>
    <xf numFmtId="0" fontId="40" fillId="16" borderId="17" xfId="1" applyFont="1" applyFill="1" applyBorder="1" applyAlignment="1">
      <alignment horizontal="left"/>
    </xf>
    <xf numFmtId="0" fontId="40" fillId="16" borderId="18" xfId="1" applyFont="1" applyFill="1" applyBorder="1" applyAlignment="1">
      <alignment horizontal="left"/>
    </xf>
    <xf numFmtId="0" fontId="40" fillId="16" borderId="20" xfId="1" applyFont="1" applyFill="1" applyBorder="1" applyAlignment="1">
      <alignment horizontal="left"/>
    </xf>
    <xf numFmtId="0" fontId="58" fillId="2" borderId="0" xfId="1" applyFont="1" applyFill="1" applyAlignment="1">
      <alignment horizontal="centerContinuous"/>
    </xf>
    <xf numFmtId="0" fontId="40" fillId="0" borderId="12" xfId="1" applyFont="1" applyBorder="1"/>
    <xf numFmtId="0" fontId="37" fillId="0" borderId="30" xfId="1" applyFont="1" applyBorder="1" applyAlignment="1" applyProtection="1">
      <alignment horizontal="center"/>
      <protection locked="0"/>
    </xf>
    <xf numFmtId="0" fontId="37" fillId="0" borderId="0" xfId="1" applyFont="1" applyAlignment="1" applyProtection="1">
      <alignment horizontal="center"/>
      <protection locked="0"/>
    </xf>
    <xf numFmtId="49" fontId="38" fillId="4" borderId="12" xfId="1" applyNumberFormat="1" applyFont="1" applyFill="1" applyBorder="1" applyAlignment="1" applyProtection="1">
      <alignment horizontal="centerContinuous"/>
      <protection locked="0"/>
    </xf>
    <xf numFmtId="0" fontId="40" fillId="4" borderId="12" xfId="1" applyFont="1" applyFill="1" applyBorder="1" applyAlignment="1">
      <alignment horizontal="centerContinuous"/>
    </xf>
    <xf numFmtId="0" fontId="14" fillId="4" borderId="12" xfId="1" applyFont="1" applyFill="1" applyBorder="1" applyAlignment="1">
      <alignment horizontal="centerContinuous" vertical="center"/>
    </xf>
    <xf numFmtId="0" fontId="14" fillId="4" borderId="18" xfId="1" applyFont="1" applyFill="1" applyBorder="1" applyAlignment="1">
      <alignment horizontal="centerContinuous" vertical="center"/>
    </xf>
    <xf numFmtId="0" fontId="14" fillId="4" borderId="20" xfId="1" applyFont="1" applyFill="1" applyBorder="1" applyAlignment="1">
      <alignment horizontal="centerContinuous" vertical="center"/>
    </xf>
    <xf numFmtId="0" fontId="14" fillId="18" borderId="12" xfId="1" applyFont="1" applyFill="1" applyBorder="1" applyAlignment="1">
      <alignment horizontal="centerContinuous" vertical="center"/>
    </xf>
    <xf numFmtId="0" fontId="40" fillId="18" borderId="12" xfId="1" applyFont="1" applyFill="1" applyBorder="1" applyAlignment="1">
      <alignment horizontal="centerContinuous"/>
    </xf>
    <xf numFmtId="0" fontId="14" fillId="18" borderId="18" xfId="1" applyFont="1" applyFill="1" applyBorder="1" applyAlignment="1">
      <alignment horizontal="centerContinuous" vertical="center"/>
    </xf>
    <xf numFmtId="0" fontId="14" fillId="18" borderId="20" xfId="1" applyFont="1" applyFill="1" applyBorder="1" applyAlignment="1">
      <alignment horizontal="centerContinuous" vertical="center"/>
    </xf>
    <xf numFmtId="0" fontId="56" fillId="18" borderId="12" xfId="1" applyFont="1" applyFill="1" applyBorder="1" applyAlignment="1">
      <alignment horizontal="centerContinuous" vertical="center"/>
    </xf>
    <xf numFmtId="0" fontId="40" fillId="16" borderId="30" xfId="1" applyFont="1" applyFill="1" applyBorder="1"/>
    <xf numFmtId="0" fontId="40" fillId="16" borderId="31" xfId="1" applyFont="1" applyFill="1" applyBorder="1"/>
    <xf numFmtId="49" fontId="52" fillId="17" borderId="12" xfId="1" applyNumberFormat="1" applyFont="1" applyFill="1" applyBorder="1"/>
    <xf numFmtId="49" fontId="52" fillId="15" borderId="12" xfId="1" applyNumberFormat="1" applyFont="1" applyFill="1" applyBorder="1" applyAlignment="1">
      <alignment horizontal="left"/>
    </xf>
    <xf numFmtId="20" fontId="52" fillId="15" borderId="12" xfId="10" applyNumberFormat="1" applyFont="1" applyFill="1" applyBorder="1" applyAlignment="1">
      <alignment horizontal="centerContinuous"/>
    </xf>
    <xf numFmtId="49" fontId="40" fillId="15" borderId="12" xfId="1" applyNumberFormat="1" applyFont="1" applyFill="1" applyBorder="1" applyAlignment="1">
      <alignment horizontal="left"/>
    </xf>
    <xf numFmtId="49" fontId="31" fillId="15" borderId="12" xfId="0" applyNumberFormat="1" applyFont="1" applyFill="1" applyBorder="1" applyAlignment="1">
      <alignment horizontal="left"/>
    </xf>
    <xf numFmtId="21" fontId="40" fillId="15" borderId="12" xfId="10" applyNumberFormat="1" applyFont="1" applyFill="1" applyBorder="1" applyAlignment="1">
      <alignment horizontal="centerContinuous" vertical="center"/>
    </xf>
    <xf numFmtId="20" fontId="52" fillId="17" borderId="12" xfId="1" applyNumberFormat="1" applyFont="1" applyFill="1" applyBorder="1" applyAlignment="1">
      <alignment horizontal="center" vertical="center"/>
    </xf>
    <xf numFmtId="20" fontId="52" fillId="17" borderId="12" xfId="10" applyNumberFormat="1" applyFont="1" applyFill="1" applyBorder="1" applyAlignment="1">
      <alignment horizontal="centerContinuous"/>
    </xf>
    <xf numFmtId="49" fontId="40" fillId="0" borderId="12" xfId="1" applyNumberFormat="1" applyFont="1" applyBorder="1" applyAlignment="1">
      <alignment horizontal="left"/>
    </xf>
    <xf numFmtId="49" fontId="40" fillId="0" borderId="12" xfId="10" applyNumberFormat="1" applyFont="1" applyBorder="1" applyAlignment="1">
      <alignment horizontal="left" vertical="center"/>
    </xf>
    <xf numFmtId="49" fontId="40" fillId="15" borderId="12" xfId="10" applyNumberFormat="1" applyFont="1" applyFill="1" applyBorder="1" applyAlignment="1">
      <alignment horizontal="left" vertical="center"/>
    </xf>
    <xf numFmtId="0" fontId="40" fillId="0" borderId="12" xfId="1" applyFont="1" applyBorder="1" applyAlignment="1">
      <alignment horizontal="left"/>
    </xf>
    <xf numFmtId="49" fontId="40" fillId="15" borderId="12" xfId="1" applyNumberFormat="1" applyFont="1" applyFill="1" applyBorder="1" applyAlignment="1">
      <alignment horizontal="centerContinuous" vertical="center"/>
    </xf>
    <xf numFmtId="0" fontId="52" fillId="17" borderId="12" xfId="1" applyFont="1" applyFill="1" applyBorder="1" applyAlignment="1">
      <alignment horizontal="center" vertical="center" wrapText="1"/>
    </xf>
    <xf numFmtId="49" fontId="40" fillId="15" borderId="12" xfId="1" applyNumberFormat="1" applyFont="1" applyFill="1" applyBorder="1" applyAlignment="1">
      <alignment horizontal="left" vertical="center"/>
    </xf>
    <xf numFmtId="21" fontId="40" fillId="15" borderId="12" xfId="1" applyNumberFormat="1" applyFont="1" applyFill="1" applyBorder="1" applyAlignment="1">
      <alignment horizontal="center" vertical="center"/>
    </xf>
    <xf numFmtId="49" fontId="52" fillId="15" borderId="12" xfId="1" applyNumberFormat="1" applyFont="1" applyFill="1" applyBorder="1"/>
    <xf numFmtId="21" fontId="52" fillId="15" borderId="12" xfId="1" applyNumberFormat="1" applyFont="1" applyFill="1" applyBorder="1" applyAlignment="1">
      <alignment horizontal="centerContinuous" vertical="center"/>
    </xf>
    <xf numFmtId="0" fontId="40" fillId="15" borderId="12" xfId="1" applyFont="1" applyFill="1" applyBorder="1" applyAlignment="1">
      <alignment horizontal="centerContinuous" vertical="center"/>
    </xf>
    <xf numFmtId="21" fontId="40" fillId="15" borderId="12" xfId="1" applyNumberFormat="1" applyFont="1" applyFill="1" applyBorder="1" applyAlignment="1">
      <alignment horizontal="centerContinuous" vertical="center"/>
    </xf>
    <xf numFmtId="0" fontId="40" fillId="16" borderId="32" xfId="1" applyFont="1" applyFill="1" applyBorder="1"/>
    <xf numFmtId="0" fontId="40" fillId="16" borderId="17" xfId="1" applyFont="1" applyFill="1" applyBorder="1"/>
    <xf numFmtId="0" fontId="0" fillId="2" borderId="0" xfId="0" applyFill="1"/>
    <xf numFmtId="0" fontId="0" fillId="2" borderId="0" xfId="0" applyFill="1" applyAlignment="1">
      <alignment horizontal="center"/>
    </xf>
    <xf numFmtId="0" fontId="41" fillId="2" borderId="0" xfId="0" applyFont="1" applyFill="1"/>
    <xf numFmtId="164" fontId="41" fillId="3" borderId="22" xfId="0" applyNumberFormat="1" applyFont="1" applyFill="1" applyBorder="1"/>
    <xf numFmtId="0" fontId="41" fillId="2" borderId="26" xfId="0" applyFont="1" applyFill="1" applyBorder="1"/>
    <xf numFmtId="0" fontId="0" fillId="16" borderId="0" xfId="0" applyFill="1"/>
    <xf numFmtId="0" fontId="0" fillId="16" borderId="0" xfId="0" applyFill="1" applyAlignment="1">
      <alignment horizontal="center" vertical="center"/>
    </xf>
    <xf numFmtId="0" fontId="0" fillId="16" borderId="0" xfId="0" applyFill="1" applyAlignment="1">
      <alignment horizontal="center"/>
    </xf>
    <xf numFmtId="0" fontId="0" fillId="16" borderId="33" xfId="0" applyFill="1" applyBorder="1"/>
    <xf numFmtId="0" fontId="0" fillId="19" borderId="0" xfId="0" applyFill="1"/>
    <xf numFmtId="0" fontId="17" fillId="19" borderId="8" xfId="0" applyFont="1" applyFill="1" applyBorder="1" applyAlignment="1">
      <alignment horizontal="center" vertical="center" wrapText="1"/>
    </xf>
    <xf numFmtId="0" fontId="61" fillId="3" borderId="26" xfId="0" applyFont="1" applyFill="1" applyBorder="1" applyAlignment="1">
      <alignment horizontal="left" vertical="center" wrapText="1"/>
    </xf>
    <xf numFmtId="0" fontId="0" fillId="16" borderId="19" xfId="0" applyFill="1" applyBorder="1"/>
    <xf numFmtId="0" fontId="0" fillId="16" borderId="19" xfId="0" applyFill="1" applyBorder="1" applyAlignment="1">
      <alignment horizontal="center" vertical="center"/>
    </xf>
    <xf numFmtId="0" fontId="0" fillId="16" borderId="19" xfId="0" applyFill="1" applyBorder="1" applyAlignment="1">
      <alignment horizontal="center"/>
    </xf>
    <xf numFmtId="0" fontId="0" fillId="16" borderId="35" xfId="0" applyFill="1" applyBorder="1"/>
    <xf numFmtId="0" fontId="17" fillId="19" borderId="19" xfId="0" applyFont="1" applyFill="1" applyBorder="1" applyAlignment="1">
      <alignment horizontal="center" vertical="center" wrapText="1"/>
    </xf>
    <xf numFmtId="49" fontId="6" fillId="4" borderId="19" xfId="0" applyNumberFormat="1" applyFont="1" applyFill="1" applyBorder="1" applyAlignment="1">
      <alignment horizontal="centerContinuous"/>
    </xf>
    <xf numFmtId="0" fontId="62" fillId="4" borderId="19" xfId="0" applyFont="1" applyFill="1" applyBorder="1" applyAlignment="1">
      <alignment horizontal="centerContinuous"/>
    </xf>
    <xf numFmtId="0" fontId="61" fillId="3" borderId="37" xfId="0" applyFont="1" applyFill="1" applyBorder="1" applyAlignment="1">
      <alignment horizontal="left" vertical="center" wrapText="1"/>
    </xf>
    <xf numFmtId="37" fontId="56" fillId="11" borderId="12" xfId="11" applyFont="1" applyFill="1" applyBorder="1" applyAlignment="1">
      <alignment horizontal="centerContinuous" vertical="center"/>
    </xf>
    <xf numFmtId="0" fontId="0" fillId="11" borderId="12" xfId="0" applyFill="1" applyBorder="1" applyAlignment="1">
      <alignment horizontal="centerContinuous"/>
    </xf>
    <xf numFmtId="0" fontId="0" fillId="3" borderId="37" xfId="0" applyFill="1" applyBorder="1" applyAlignment="1">
      <alignment horizontal="centerContinuous"/>
    </xf>
    <xf numFmtId="0" fontId="63" fillId="20" borderId="12" xfId="11" applyNumberFormat="1" applyFont="1" applyFill="1" applyBorder="1" applyAlignment="1">
      <alignment horizontal="center" vertical="center"/>
    </xf>
    <xf numFmtId="37" fontId="64" fillId="20" borderId="12" xfId="11" applyFont="1" applyFill="1" applyBorder="1" applyAlignment="1">
      <alignment horizontal="center" vertical="center"/>
    </xf>
    <xf numFmtId="0" fontId="8" fillId="3" borderId="37" xfId="0" applyFont="1" applyFill="1" applyBorder="1" applyAlignment="1">
      <alignment horizontal="center" vertical="center" wrapText="1"/>
    </xf>
    <xf numFmtId="37" fontId="63" fillId="20" borderId="12" xfId="11" applyFont="1" applyFill="1" applyBorder="1" applyAlignment="1">
      <alignment horizontal="center" vertical="center"/>
    </xf>
    <xf numFmtId="37" fontId="65" fillId="20" borderId="12" xfId="11" applyFont="1" applyFill="1" applyBorder="1" applyAlignment="1">
      <alignment horizontal="center" vertical="center"/>
    </xf>
    <xf numFmtId="0" fontId="65" fillId="20" borderId="12" xfId="11" applyNumberFormat="1" applyFont="1" applyFill="1" applyBorder="1" applyAlignment="1">
      <alignment horizontal="center" vertical="center"/>
    </xf>
    <xf numFmtId="0" fontId="8" fillId="3" borderId="37" xfId="0" applyFont="1" applyFill="1" applyBorder="1" applyAlignment="1">
      <alignment horizontal="center" vertical="center"/>
    </xf>
    <xf numFmtId="1" fontId="66" fillId="16" borderId="30" xfId="11" applyNumberFormat="1" applyFont="1" applyFill="1" applyBorder="1" applyAlignment="1">
      <alignment horizontal="center" vertical="center"/>
    </xf>
    <xf numFmtId="49" fontId="67" fillId="20" borderId="30" xfId="11" applyNumberFormat="1" applyFont="1" applyFill="1" applyBorder="1" applyAlignment="1">
      <alignment horizontal="center" vertical="center" textRotation="255"/>
    </xf>
    <xf numFmtId="49" fontId="40" fillId="20" borderId="30" xfId="11" applyNumberFormat="1" applyFont="1" applyFill="1" applyBorder="1" applyAlignment="1">
      <alignment horizontal="center" vertical="center" textRotation="255" wrapText="1"/>
    </xf>
    <xf numFmtId="49" fontId="66" fillId="20" borderId="30" xfId="11" applyNumberFormat="1" applyFont="1" applyFill="1" applyBorder="1" applyAlignment="1">
      <alignment horizontal="right" vertical="center"/>
    </xf>
    <xf numFmtId="167" fontId="66" fillId="16" borderId="30" xfId="11" applyNumberFormat="1" applyFont="1" applyFill="1" applyBorder="1" applyAlignment="1">
      <alignment horizontal="right" vertical="center"/>
    </xf>
    <xf numFmtId="0" fontId="67" fillId="20" borderId="30" xfId="11" applyNumberFormat="1" applyFont="1" applyFill="1" applyBorder="1" applyAlignment="1">
      <alignment horizontal="center" vertical="center"/>
    </xf>
    <xf numFmtId="167" fontId="66" fillId="16" borderId="30" xfId="11" applyNumberFormat="1" applyFont="1" applyFill="1" applyBorder="1" applyAlignment="1">
      <alignment vertical="center"/>
    </xf>
    <xf numFmtId="0" fontId="0" fillId="20" borderId="30" xfId="0" applyFill="1" applyBorder="1" applyAlignment="1">
      <alignment horizontal="center" vertical="center"/>
    </xf>
    <xf numFmtId="0" fontId="0" fillId="3" borderId="37" xfId="0" applyFill="1" applyBorder="1" applyAlignment="1">
      <alignment horizontal="center" vertical="center"/>
    </xf>
    <xf numFmtId="0" fontId="66" fillId="21" borderId="12" xfId="11" applyNumberFormat="1" applyFont="1" applyFill="1" applyBorder="1" applyAlignment="1">
      <alignment horizontal="center" vertical="center"/>
    </xf>
    <xf numFmtId="1" fontId="66" fillId="21" borderId="12" xfId="11" applyNumberFormat="1" applyFont="1" applyFill="1" applyBorder="1" applyAlignment="1">
      <alignment horizontal="center" vertical="center" textRotation="255"/>
    </xf>
    <xf numFmtId="1" fontId="52" fillId="21" borderId="12" xfId="11" applyNumberFormat="1" applyFont="1" applyFill="1" applyBorder="1" applyAlignment="1">
      <alignment horizontal="center" vertical="center" textRotation="255" wrapText="1"/>
    </xf>
    <xf numFmtId="1" fontId="52" fillId="21" borderId="12" xfId="11" applyNumberFormat="1" applyFont="1" applyFill="1" applyBorder="1" applyAlignment="1">
      <alignment horizontal="center" vertical="center"/>
    </xf>
    <xf numFmtId="167" fontId="57" fillId="3" borderId="37" xfId="9" applyNumberFormat="1" applyFont="1" applyFill="1" applyBorder="1" applyAlignment="1">
      <alignment horizontal="right" vertical="center"/>
    </xf>
    <xf numFmtId="0" fontId="41" fillId="3" borderId="37" xfId="0" applyFont="1" applyFill="1" applyBorder="1"/>
    <xf numFmtId="1" fontId="67" fillId="22" borderId="12" xfId="11" applyNumberFormat="1" applyFont="1" applyFill="1" applyBorder="1" applyAlignment="1">
      <alignment horizontal="center" vertical="center"/>
    </xf>
    <xf numFmtId="1" fontId="67" fillId="22" borderId="12" xfId="11" applyNumberFormat="1" applyFont="1" applyFill="1" applyBorder="1" applyAlignment="1">
      <alignment horizontal="center" vertical="center" textRotation="255"/>
    </xf>
    <xf numFmtId="1" fontId="40" fillId="22" borderId="12" xfId="11" applyNumberFormat="1" applyFont="1" applyFill="1" applyBorder="1" applyAlignment="1">
      <alignment horizontal="center" vertical="center" textRotation="255" wrapText="1"/>
    </xf>
    <xf numFmtId="1" fontId="40" fillId="22" borderId="12" xfId="11" applyNumberFormat="1" applyFont="1" applyFill="1" applyBorder="1" applyAlignment="1">
      <alignment horizontal="center" vertical="center"/>
    </xf>
    <xf numFmtId="49" fontId="66" fillId="22" borderId="12" xfId="11" quotePrefix="1" applyNumberFormat="1" applyFont="1" applyFill="1" applyBorder="1" applyAlignment="1">
      <alignment horizontal="center" vertical="center"/>
    </xf>
    <xf numFmtId="4" fontId="66" fillId="22" borderId="12" xfId="11" applyNumberFormat="1" applyFont="1" applyFill="1" applyBorder="1" applyAlignment="1">
      <alignment horizontal="right" vertical="center"/>
    </xf>
    <xf numFmtId="167" fontId="66" fillId="22" borderId="12" xfId="11" applyNumberFormat="1" applyFont="1" applyFill="1" applyBorder="1" applyAlignment="1">
      <alignment horizontal="right" vertical="center"/>
    </xf>
    <xf numFmtId="0" fontId="67" fillId="22" borderId="12" xfId="11" applyNumberFormat="1" applyFont="1" applyFill="1" applyBorder="1" applyAlignment="1">
      <alignment horizontal="center" vertical="center"/>
    </xf>
    <xf numFmtId="49" fontId="66" fillId="22" borderId="12" xfId="11" applyNumberFormat="1" applyFont="1" applyFill="1" applyBorder="1" applyAlignment="1">
      <alignment horizontal="center" vertical="center"/>
    </xf>
    <xf numFmtId="1" fontId="67" fillId="16" borderId="12" xfId="11" applyNumberFormat="1" applyFont="1" applyFill="1" applyBorder="1" applyAlignment="1">
      <alignment horizontal="center" vertical="center"/>
    </xf>
    <xf numFmtId="1" fontId="40" fillId="16" borderId="12" xfId="11" applyNumberFormat="1" applyFont="1" applyFill="1" applyBorder="1" applyAlignment="1">
      <alignment horizontal="center" vertical="center"/>
    </xf>
    <xf numFmtId="37" fontId="67" fillId="16" borderId="12" xfId="11" applyFont="1" applyFill="1" applyBorder="1" applyAlignment="1">
      <alignment horizontal="left" vertical="center" wrapText="1"/>
    </xf>
    <xf numFmtId="4" fontId="67" fillId="0" borderId="12" xfId="12" applyNumberFormat="1" applyFont="1" applyBorder="1" applyAlignment="1">
      <alignment vertical="center"/>
    </xf>
    <xf numFmtId="167" fontId="40" fillId="16" borderId="1" xfId="12" applyNumberFormat="1" applyFont="1" applyFill="1" applyBorder="1" applyAlignment="1">
      <alignment horizontal="right" vertical="center"/>
    </xf>
    <xf numFmtId="167" fontId="67" fillId="16" borderId="12" xfId="12" applyNumberFormat="1" applyFont="1" applyFill="1" applyBorder="1" applyAlignment="1">
      <alignment horizontal="right" vertical="center"/>
    </xf>
    <xf numFmtId="167" fontId="67" fillId="0" borderId="12" xfId="11" applyNumberFormat="1" applyFont="1" applyBorder="1" applyAlignment="1">
      <alignment horizontal="center" vertical="center"/>
    </xf>
    <xf numFmtId="167" fontId="67" fillId="20" borderId="12" xfId="11" applyNumberFormat="1" applyFont="1" applyFill="1" applyBorder="1" applyAlignment="1">
      <alignment horizontal="right" vertical="center"/>
    </xf>
    <xf numFmtId="49" fontId="31" fillId="0" borderId="12" xfId="0" applyNumberFormat="1" applyFont="1" applyBorder="1" applyAlignment="1">
      <alignment horizontal="center"/>
    </xf>
    <xf numFmtId="167" fontId="41" fillId="3" borderId="37" xfId="0" applyNumberFormat="1" applyFont="1" applyFill="1" applyBorder="1"/>
    <xf numFmtId="1" fontId="68" fillId="23" borderId="12" xfId="11" applyNumberFormat="1" applyFont="1" applyFill="1" applyBorder="1" applyAlignment="1">
      <alignment horizontal="center" vertical="center"/>
    </xf>
    <xf numFmtId="1" fontId="68" fillId="23" borderId="12" xfId="11" applyNumberFormat="1" applyFont="1" applyFill="1" applyBorder="1" applyAlignment="1">
      <alignment horizontal="center" vertical="center" textRotation="255"/>
    </xf>
    <xf numFmtId="1" fontId="68" fillId="23" borderId="12" xfId="11" applyNumberFormat="1" applyFont="1" applyFill="1" applyBorder="1" applyAlignment="1">
      <alignment horizontal="center" vertical="center" textRotation="255" wrapText="1"/>
    </xf>
    <xf numFmtId="49" fontId="69" fillId="23" borderId="12" xfId="11" quotePrefix="1" applyNumberFormat="1" applyFont="1" applyFill="1" applyBorder="1" applyAlignment="1">
      <alignment horizontal="center" vertical="center"/>
    </xf>
    <xf numFmtId="4" fontId="68" fillId="23" borderId="12" xfId="12" applyNumberFormat="1" applyFont="1" applyFill="1" applyBorder="1" applyAlignment="1">
      <alignment vertical="center"/>
    </xf>
    <xf numFmtId="0" fontId="68" fillId="23" borderId="12" xfId="11" applyNumberFormat="1" applyFont="1" applyFill="1" applyBorder="1" applyAlignment="1">
      <alignment horizontal="center" vertical="center"/>
    </xf>
    <xf numFmtId="167" fontId="68" fillId="23" borderId="12" xfId="11" applyNumberFormat="1" applyFont="1" applyFill="1" applyBorder="1" applyAlignment="1">
      <alignment horizontal="right" vertical="center"/>
    </xf>
    <xf numFmtId="49" fontId="68" fillId="23" borderId="12" xfId="11" applyNumberFormat="1" applyFont="1" applyFill="1" applyBorder="1" applyAlignment="1">
      <alignment horizontal="center" vertical="center"/>
    </xf>
    <xf numFmtId="1" fontId="68" fillId="24" borderId="12" xfId="11" applyNumberFormat="1" applyFont="1" applyFill="1" applyBorder="1" applyAlignment="1">
      <alignment horizontal="center" vertical="center"/>
    </xf>
    <xf numFmtId="37" fontId="68" fillId="24" borderId="12" xfId="11" applyFont="1" applyFill="1" applyBorder="1" applyAlignment="1">
      <alignment horizontal="left" vertical="center" wrapText="1"/>
    </xf>
    <xf numFmtId="4" fontId="68" fillId="24" borderId="12" xfId="12" applyNumberFormat="1" applyFont="1" applyFill="1" applyBorder="1" applyAlignment="1">
      <alignment vertical="center"/>
    </xf>
    <xf numFmtId="0" fontId="68" fillId="24" borderId="12" xfId="11" applyNumberFormat="1" applyFont="1" applyFill="1" applyBorder="1" applyAlignment="1">
      <alignment horizontal="center" vertical="center"/>
    </xf>
    <xf numFmtId="167" fontId="68" fillId="24" borderId="12" xfId="11" applyNumberFormat="1" applyFont="1" applyFill="1" applyBorder="1" applyAlignment="1">
      <alignment horizontal="right" vertical="center"/>
    </xf>
    <xf numFmtId="49" fontId="68" fillId="24" borderId="12" xfId="11" applyNumberFormat="1" applyFont="1" applyFill="1" applyBorder="1" applyAlignment="1">
      <alignment horizontal="center" vertical="center"/>
    </xf>
    <xf numFmtId="1" fontId="68" fillId="0" borderId="12" xfId="11" applyNumberFormat="1" applyFont="1" applyBorder="1" applyAlignment="1">
      <alignment horizontal="center" vertical="center"/>
    </xf>
    <xf numFmtId="37" fontId="68" fillId="0" borderId="12" xfId="11" applyFont="1" applyBorder="1" applyAlignment="1">
      <alignment horizontal="right" vertical="center" wrapText="1"/>
    </xf>
    <xf numFmtId="4" fontId="68" fillId="0" borderId="12" xfId="12" applyNumberFormat="1" applyFont="1" applyFill="1" applyBorder="1" applyAlignment="1">
      <alignment vertical="center"/>
    </xf>
    <xf numFmtId="0" fontId="68" fillId="0" borderId="12" xfId="11" applyNumberFormat="1" applyFont="1" applyBorder="1" applyAlignment="1">
      <alignment horizontal="center" vertical="center"/>
    </xf>
    <xf numFmtId="167" fontId="68" fillId="0" borderId="12" xfId="11" applyNumberFormat="1" applyFont="1" applyBorder="1" applyAlignment="1">
      <alignment horizontal="right" vertical="center"/>
    </xf>
    <xf numFmtId="49" fontId="68" fillId="0" borderId="12" xfId="11" applyNumberFormat="1" applyFont="1" applyBorder="1" applyAlignment="1">
      <alignment horizontal="center" vertical="center"/>
    </xf>
    <xf numFmtId="37" fontId="68" fillId="0" borderId="12" xfId="11" applyFont="1" applyBorder="1" applyAlignment="1">
      <alignment horizontal="right" vertical="center"/>
    </xf>
    <xf numFmtId="37" fontId="68" fillId="24" borderId="12" xfId="11" applyFont="1" applyFill="1" applyBorder="1" applyAlignment="1">
      <alignment horizontal="left" vertical="center"/>
    </xf>
    <xf numFmtId="37" fontId="70" fillId="24" borderId="12" xfId="11" applyFont="1" applyFill="1" applyBorder="1" applyAlignment="1">
      <alignment horizontal="center" vertical="center"/>
    </xf>
    <xf numFmtId="4" fontId="68" fillId="0" borderId="12" xfId="12" applyNumberFormat="1" applyFont="1" applyFill="1" applyBorder="1" applyAlignment="1">
      <alignment horizontal="right" vertical="center"/>
    </xf>
    <xf numFmtId="167" fontId="68" fillId="0" borderId="12" xfId="9" applyNumberFormat="1" applyFont="1" applyFill="1" applyBorder="1" applyAlignment="1">
      <alignment horizontal="right" vertical="center"/>
    </xf>
    <xf numFmtId="49" fontId="32" fillId="0" borderId="12" xfId="0" applyNumberFormat="1" applyFont="1" applyBorder="1" applyAlignment="1">
      <alignment horizontal="center"/>
    </xf>
    <xf numFmtId="167" fontId="68" fillId="0" borderId="12" xfId="12" applyNumberFormat="1" applyFont="1" applyFill="1" applyBorder="1" applyAlignment="1">
      <alignment vertical="center"/>
    </xf>
    <xf numFmtId="4" fontId="68" fillId="24" borderId="12" xfId="12" applyNumberFormat="1" applyFont="1" applyFill="1" applyBorder="1" applyAlignment="1">
      <alignment horizontal="right" vertical="center"/>
    </xf>
    <xf numFmtId="167" fontId="68" fillId="24" borderId="12" xfId="9" applyNumberFormat="1" applyFont="1" applyFill="1" applyBorder="1" applyAlignment="1">
      <alignment horizontal="right" vertical="center"/>
    </xf>
    <xf numFmtId="49" fontId="32" fillId="24" borderId="12" xfId="0" applyNumberFormat="1" applyFont="1" applyFill="1" applyBorder="1" applyAlignment="1">
      <alignment horizontal="center"/>
    </xf>
    <xf numFmtId="0" fontId="32" fillId="0" borderId="12" xfId="5" applyFont="1" applyBorder="1" applyAlignment="1">
      <alignment horizontal="right"/>
    </xf>
    <xf numFmtId="37" fontId="69" fillId="23" borderId="12" xfId="11" applyFont="1" applyFill="1" applyBorder="1" applyAlignment="1">
      <alignment horizontal="center" vertical="center"/>
    </xf>
    <xf numFmtId="4" fontId="68" fillId="23" borderId="12" xfId="12" applyNumberFormat="1" applyFont="1" applyFill="1" applyBorder="1" applyAlignment="1">
      <alignment horizontal="right" vertical="center"/>
    </xf>
    <xf numFmtId="167" fontId="68" fillId="23" borderId="12" xfId="9" applyNumberFormat="1" applyFont="1" applyFill="1" applyBorder="1" applyAlignment="1">
      <alignment horizontal="right" vertical="center"/>
    </xf>
    <xf numFmtId="49" fontId="32" fillId="23" borderId="12" xfId="0" applyNumberFormat="1" applyFont="1" applyFill="1" applyBorder="1" applyAlignment="1">
      <alignment horizontal="center"/>
    </xf>
    <xf numFmtId="0" fontId="32" fillId="24" borderId="12" xfId="5" applyFont="1" applyFill="1" applyBorder="1" applyAlignment="1">
      <alignment horizontal="left"/>
    </xf>
    <xf numFmtId="1" fontId="68" fillId="0" borderId="12" xfId="11" applyNumberFormat="1" applyFont="1" applyBorder="1" applyAlignment="1">
      <alignment horizontal="center" vertical="center" textRotation="255"/>
    </xf>
    <xf numFmtId="1" fontId="68" fillId="0" borderId="12" xfId="11" applyNumberFormat="1" applyFont="1" applyBorder="1" applyAlignment="1">
      <alignment horizontal="center" vertical="center" textRotation="255" wrapText="1"/>
    </xf>
    <xf numFmtId="49" fontId="68" fillId="0" borderId="12" xfId="11" quotePrefix="1" applyNumberFormat="1" applyFont="1" applyBorder="1" applyAlignment="1">
      <alignment horizontal="right" vertical="center"/>
    </xf>
    <xf numFmtId="0" fontId="32" fillId="0" borderId="12" xfId="0" applyFont="1" applyBorder="1" applyAlignment="1">
      <alignment horizontal="right"/>
    </xf>
    <xf numFmtId="4" fontId="32" fillId="0" borderId="12" xfId="0" applyNumberFormat="1" applyFont="1" applyBorder="1"/>
    <xf numFmtId="0" fontId="32" fillId="0" borderId="12" xfId="0" applyFont="1" applyBorder="1" applyAlignment="1">
      <alignment horizontal="center"/>
    </xf>
    <xf numFmtId="167" fontId="32" fillId="0" borderId="12" xfId="13" applyNumberFormat="1" applyFont="1" applyFill="1" applyBorder="1" applyAlignment="1">
      <alignment horizontal="right"/>
    </xf>
    <xf numFmtId="49" fontId="68" fillId="0" borderId="12" xfId="9" applyNumberFormat="1" applyFont="1" applyFill="1" applyBorder="1" applyAlignment="1">
      <alignment horizontal="center" vertical="center"/>
    </xf>
    <xf numFmtId="37" fontId="68" fillId="0" borderId="12" xfId="11" quotePrefix="1" applyFont="1" applyBorder="1" applyAlignment="1">
      <alignment horizontal="right" vertical="center" wrapText="1"/>
    </xf>
    <xf numFmtId="0" fontId="32" fillId="0" borderId="12" xfId="5" applyFont="1" applyBorder="1" applyAlignment="1">
      <alignment horizontal="right" vertical="center"/>
    </xf>
    <xf numFmtId="21" fontId="68" fillId="0" borderId="12" xfId="11" applyNumberFormat="1" applyFont="1" applyBorder="1" applyAlignment="1">
      <alignment horizontal="center" vertical="center"/>
    </xf>
    <xf numFmtId="0" fontId="32" fillId="24" borderId="12" xfId="5" applyFont="1" applyFill="1" applyBorder="1" applyAlignment="1">
      <alignment horizontal="left" vertical="center"/>
    </xf>
    <xf numFmtId="21" fontId="68" fillId="24" borderId="12" xfId="11" applyNumberFormat="1" applyFont="1" applyFill="1" applyBorder="1" applyAlignment="1">
      <alignment horizontal="center" vertical="center"/>
    </xf>
    <xf numFmtId="49" fontId="68" fillId="24" borderId="12" xfId="9" applyNumberFormat="1" applyFont="1" applyFill="1" applyBorder="1" applyAlignment="1">
      <alignment horizontal="center" vertical="center"/>
    </xf>
    <xf numFmtId="0" fontId="32" fillId="0" borderId="12" xfId="0" quotePrefix="1" applyFont="1" applyBorder="1" applyAlignment="1">
      <alignment horizontal="right"/>
    </xf>
    <xf numFmtId="0" fontId="71" fillId="23" borderId="12" xfId="0" applyFont="1" applyFill="1" applyBorder="1" applyAlignment="1">
      <alignment horizontal="center"/>
    </xf>
    <xf numFmtId="1" fontId="68" fillId="0" borderId="30" xfId="11" applyNumberFormat="1" applyFont="1" applyBorder="1" applyAlignment="1">
      <alignment horizontal="center" vertical="center"/>
    </xf>
    <xf numFmtId="0" fontId="32" fillId="0" borderId="30" xfId="0" applyFont="1" applyBorder="1" applyAlignment="1">
      <alignment horizontal="right"/>
    </xf>
    <xf numFmtId="4" fontId="68" fillId="0" borderId="30" xfId="12" applyNumberFormat="1" applyFont="1" applyFill="1" applyBorder="1" applyAlignment="1">
      <alignment horizontal="right" vertical="center"/>
    </xf>
    <xf numFmtId="167" fontId="40" fillId="16" borderId="22" xfId="12" applyNumberFormat="1" applyFont="1" applyFill="1" applyBorder="1" applyAlignment="1">
      <alignment horizontal="right" vertical="center"/>
    </xf>
    <xf numFmtId="167" fontId="67" fillId="16" borderId="30" xfId="12" applyNumberFormat="1" applyFont="1" applyFill="1" applyBorder="1" applyAlignment="1">
      <alignment horizontal="right" vertical="center"/>
    </xf>
    <xf numFmtId="49" fontId="68" fillId="0" borderId="30" xfId="11" applyNumberFormat="1" applyFont="1" applyBorder="1" applyAlignment="1">
      <alignment horizontal="center" vertical="center"/>
    </xf>
    <xf numFmtId="167" fontId="68" fillId="0" borderId="30" xfId="9" applyNumberFormat="1" applyFont="1" applyFill="1" applyBorder="1" applyAlignment="1">
      <alignment horizontal="right" vertical="center"/>
    </xf>
    <xf numFmtId="49" fontId="32" fillId="0" borderId="30" xfId="0" applyNumberFormat="1" applyFont="1" applyBorder="1" applyAlignment="1">
      <alignment horizontal="center"/>
    </xf>
    <xf numFmtId="37" fontId="68" fillId="0" borderId="12" xfId="11" applyFont="1" applyBorder="1" applyAlignment="1">
      <alignment horizontal="center" vertical="center"/>
    </xf>
    <xf numFmtId="167" fontId="40" fillId="16" borderId="12" xfId="12" applyNumberFormat="1" applyFont="1" applyFill="1" applyBorder="1" applyAlignment="1">
      <alignment horizontal="right" vertical="center"/>
    </xf>
    <xf numFmtId="4" fontId="68" fillId="0" borderId="12" xfId="11" applyNumberFormat="1" applyFont="1" applyBorder="1" applyAlignment="1">
      <alignment horizontal="right" vertical="center" wrapText="1"/>
    </xf>
    <xf numFmtId="167" fontId="68" fillId="0" borderId="12" xfId="9" applyNumberFormat="1" applyFont="1" applyFill="1" applyBorder="1" applyAlignment="1">
      <alignment vertical="center"/>
    </xf>
    <xf numFmtId="0" fontId="32" fillId="0" borderId="12" xfId="0" applyFont="1" applyBorder="1" applyAlignment="1">
      <alignment horizontal="center" vertical="center"/>
    </xf>
    <xf numFmtId="0" fontId="72" fillId="0" borderId="12" xfId="0" applyFont="1" applyBorder="1" applyAlignment="1">
      <alignment horizontal="center"/>
    </xf>
    <xf numFmtId="1" fontId="73" fillId="0" borderId="12" xfId="11" applyNumberFormat="1" applyFont="1" applyBorder="1" applyAlignment="1">
      <alignment horizontal="center" vertical="center"/>
    </xf>
    <xf numFmtId="1" fontId="68" fillId="25" borderId="12" xfId="11" applyNumberFormat="1" applyFont="1" applyFill="1" applyBorder="1" applyAlignment="1">
      <alignment horizontal="center" vertical="center"/>
    </xf>
    <xf numFmtId="0" fontId="71" fillId="25" borderId="12" xfId="0" quotePrefix="1" applyFont="1" applyFill="1" applyBorder="1" applyAlignment="1">
      <alignment horizontal="center"/>
    </xf>
    <xf numFmtId="4" fontId="32" fillId="25" borderId="12" xfId="0" applyNumberFormat="1" applyFont="1" applyFill="1" applyBorder="1"/>
    <xf numFmtId="0" fontId="68" fillId="25" borderId="12" xfId="11" applyNumberFormat="1" applyFont="1" applyFill="1" applyBorder="1" applyAlignment="1">
      <alignment horizontal="center" vertical="center"/>
    </xf>
    <xf numFmtId="167" fontId="68" fillId="25" borderId="12" xfId="9" applyNumberFormat="1" applyFont="1" applyFill="1" applyBorder="1" applyAlignment="1">
      <alignment vertical="center"/>
    </xf>
    <xf numFmtId="1" fontId="73" fillId="25" borderId="12" xfId="11" applyNumberFormat="1" applyFont="1" applyFill="1" applyBorder="1" applyAlignment="1">
      <alignment horizontal="center" vertical="center"/>
    </xf>
    <xf numFmtId="1" fontId="40" fillId="0" borderId="12" xfId="11" applyNumberFormat="1" applyFont="1" applyBorder="1" applyAlignment="1">
      <alignment horizontal="center" vertical="center"/>
    </xf>
    <xf numFmtId="0" fontId="31" fillId="0" borderId="12" xfId="0" applyFont="1" applyBorder="1" applyAlignment="1">
      <alignment horizontal="center" vertical="center"/>
    </xf>
    <xf numFmtId="0" fontId="0" fillId="0" borderId="12" xfId="0" applyBorder="1" applyAlignment="1">
      <alignment horizontal="center"/>
    </xf>
    <xf numFmtId="37" fontId="67" fillId="0" borderId="12" xfId="11" applyFont="1" applyBorder="1" applyAlignment="1">
      <alignment horizontal="left" vertical="center" wrapText="1"/>
    </xf>
    <xf numFmtId="4" fontId="53" fillId="0" borderId="12" xfId="12" applyNumberFormat="1" applyFont="1" applyFill="1" applyBorder="1" applyAlignment="1">
      <alignment horizontal="right" vertical="center"/>
    </xf>
    <xf numFmtId="4" fontId="0" fillId="0" borderId="12" xfId="0" applyNumberFormat="1" applyBorder="1"/>
    <xf numFmtId="4" fontId="67" fillId="0" borderId="12" xfId="11" applyNumberFormat="1" applyFont="1" applyBorder="1" applyAlignment="1">
      <alignment horizontal="right" vertical="center" wrapText="1"/>
    </xf>
    <xf numFmtId="4" fontId="67" fillId="0" borderId="12" xfId="12" applyNumberFormat="1" applyFont="1" applyFill="1" applyBorder="1" applyAlignment="1">
      <alignment vertical="center"/>
    </xf>
    <xf numFmtId="0" fontId="67" fillId="0" borderId="12" xfId="11" applyNumberFormat="1" applyFont="1" applyBorder="1" applyAlignment="1">
      <alignment horizontal="center" vertical="center"/>
    </xf>
    <xf numFmtId="167" fontId="40" fillId="20" borderId="12" xfId="9" applyNumberFormat="1" applyFont="1" applyFill="1" applyBorder="1" applyAlignment="1">
      <alignment horizontal="right" vertical="center"/>
    </xf>
    <xf numFmtId="1" fontId="67" fillId="0" borderId="12" xfId="11" quotePrefix="1" applyNumberFormat="1" applyFont="1" applyBorder="1" applyAlignment="1">
      <alignment horizontal="center" vertical="center"/>
    </xf>
    <xf numFmtId="37" fontId="67" fillId="0" borderId="12" xfId="11" applyFont="1" applyBorder="1" applyAlignment="1">
      <alignment horizontal="right" vertical="center" wrapText="1"/>
    </xf>
    <xf numFmtId="4" fontId="40" fillId="0" borderId="12" xfId="12" applyNumberFormat="1" applyFont="1" applyFill="1" applyBorder="1" applyAlignment="1">
      <alignment horizontal="right" vertical="center"/>
    </xf>
    <xf numFmtId="4" fontId="40" fillId="0" borderId="12" xfId="9" applyNumberFormat="1" applyFont="1" applyFill="1" applyBorder="1" applyAlignment="1">
      <alignment vertical="center"/>
    </xf>
    <xf numFmtId="0" fontId="31" fillId="0" borderId="12" xfId="0" applyFont="1" applyBorder="1" applyAlignment="1">
      <alignment horizontal="center"/>
    </xf>
    <xf numFmtId="49" fontId="40" fillId="0" borderId="12" xfId="9" quotePrefix="1" applyNumberFormat="1" applyFont="1" applyFill="1" applyBorder="1" applyAlignment="1">
      <alignment horizontal="center" vertical="center"/>
    </xf>
    <xf numFmtId="1" fontId="67" fillId="0" borderId="12" xfId="11" applyNumberFormat="1" applyFont="1" applyBorder="1" applyAlignment="1">
      <alignment horizontal="center" vertical="center"/>
    </xf>
    <xf numFmtId="4" fontId="40" fillId="0" borderId="12" xfId="12" applyNumberFormat="1" applyFont="1" applyBorder="1" applyAlignment="1">
      <alignment horizontal="right" vertical="center"/>
    </xf>
    <xf numFmtId="4" fontId="31" fillId="0" borderId="12" xfId="0" applyNumberFormat="1" applyFont="1" applyBorder="1"/>
    <xf numFmtId="49" fontId="40" fillId="0" borderId="12" xfId="9" applyNumberFormat="1" applyFont="1" applyFill="1" applyBorder="1" applyAlignment="1">
      <alignment horizontal="center" vertical="center"/>
    </xf>
    <xf numFmtId="167" fontId="67" fillId="16" borderId="12" xfId="12" applyNumberFormat="1" applyFont="1" applyFill="1" applyBorder="1" applyAlignment="1">
      <alignment vertical="center"/>
    </xf>
    <xf numFmtId="167" fontId="40" fillId="20" borderId="12" xfId="9" applyNumberFormat="1" applyFont="1" applyFill="1" applyBorder="1" applyAlignment="1">
      <alignment vertical="center"/>
    </xf>
    <xf numFmtId="0" fontId="40" fillId="0" borderId="12" xfId="11" applyNumberFormat="1" applyFont="1" applyBorder="1" applyAlignment="1">
      <alignment horizontal="center" vertical="center"/>
    </xf>
    <xf numFmtId="4" fontId="67" fillId="0" borderId="12" xfId="12" applyNumberFormat="1" applyFont="1" applyFill="1" applyBorder="1" applyAlignment="1">
      <alignment horizontal="right" vertical="center"/>
    </xf>
    <xf numFmtId="167" fontId="40" fillId="20" borderId="12" xfId="13" applyNumberFormat="1" applyFont="1" applyFill="1" applyBorder="1" applyAlignment="1">
      <alignment vertical="center"/>
    </xf>
    <xf numFmtId="1" fontId="40" fillId="26" borderId="12" xfId="11" applyNumberFormat="1" applyFont="1" applyFill="1" applyBorder="1" applyAlignment="1">
      <alignment horizontal="center" vertical="center"/>
    </xf>
    <xf numFmtId="49" fontId="40" fillId="0" borderId="12" xfId="1" quotePrefix="1" applyNumberFormat="1" applyFont="1" applyBorder="1" applyAlignment="1">
      <alignment horizontal="center" vertical="center"/>
    </xf>
    <xf numFmtId="167" fontId="40" fillId="0" borderId="12" xfId="12" applyNumberFormat="1" applyFont="1" applyFill="1" applyBorder="1" applyAlignment="1">
      <alignment horizontal="right" vertical="center"/>
    </xf>
    <xf numFmtId="167" fontId="67" fillId="0" borderId="12" xfId="12" applyNumberFormat="1" applyFont="1" applyFill="1" applyBorder="1" applyAlignment="1">
      <alignment horizontal="right" vertical="center"/>
    </xf>
    <xf numFmtId="37" fontId="67" fillId="0" borderId="12" xfId="11" quotePrefix="1" applyFont="1" applyBorder="1" applyAlignment="1">
      <alignment horizontal="left" vertical="center" wrapText="1"/>
    </xf>
    <xf numFmtId="0" fontId="31" fillId="0" borderId="12" xfId="0" applyFont="1" applyBorder="1" applyAlignment="1">
      <alignment horizontal="left"/>
    </xf>
    <xf numFmtId="167" fontId="40" fillId="16" borderId="0" xfId="12" applyNumberFormat="1" applyFont="1" applyFill="1" applyBorder="1" applyAlignment="1">
      <alignment horizontal="right" vertical="center"/>
    </xf>
    <xf numFmtId="0" fontId="31" fillId="26" borderId="12" xfId="0" applyFont="1" applyFill="1" applyBorder="1"/>
    <xf numFmtId="49" fontId="40" fillId="26" borderId="12" xfId="1" applyNumberFormat="1" applyFont="1" applyFill="1" applyBorder="1" applyAlignment="1">
      <alignment horizontal="right" vertical="center"/>
    </xf>
    <xf numFmtId="37" fontId="67" fillId="26" borderId="12" xfId="11" applyFont="1" applyFill="1" applyBorder="1" applyAlignment="1">
      <alignment horizontal="right" vertical="center" wrapText="1"/>
    </xf>
    <xf numFmtId="0" fontId="26" fillId="26" borderId="12" xfId="0" applyFont="1" applyFill="1" applyBorder="1" applyAlignment="1">
      <alignment horizontal="left" vertical="center"/>
    </xf>
    <xf numFmtId="4" fontId="41" fillId="0" borderId="12" xfId="0" applyNumberFormat="1" applyFont="1" applyBorder="1"/>
    <xf numFmtId="1" fontId="40" fillId="0" borderId="31" xfId="11" applyNumberFormat="1" applyFont="1" applyBorder="1" applyAlignment="1">
      <alignment horizontal="center" vertical="center"/>
    </xf>
    <xf numFmtId="167" fontId="40" fillId="0" borderId="12" xfId="9" applyNumberFormat="1" applyFont="1" applyFill="1" applyBorder="1" applyAlignment="1">
      <alignment vertical="center"/>
    </xf>
    <xf numFmtId="0" fontId="31" fillId="0" borderId="12" xfId="0" applyFont="1" applyBorder="1" applyAlignment="1">
      <alignment horizontal="right"/>
    </xf>
    <xf numFmtId="1" fontId="74" fillId="0" borderId="12" xfId="11" applyNumberFormat="1" applyFont="1" applyBorder="1" applyAlignment="1">
      <alignment horizontal="center" vertical="center"/>
    </xf>
    <xf numFmtId="37" fontId="67" fillId="0" borderId="12" xfId="11" quotePrefix="1" applyFont="1" applyBorder="1" applyAlignment="1">
      <alignment horizontal="right" vertical="center" wrapText="1"/>
    </xf>
    <xf numFmtId="0" fontId="26" fillId="0" borderId="12" xfId="0" applyFont="1" applyBorder="1" applyAlignment="1">
      <alignment horizontal="right" vertical="center"/>
    </xf>
    <xf numFmtId="37" fontId="67" fillId="0" borderId="12" xfId="11" quotePrefix="1" applyFont="1" applyBorder="1" applyAlignment="1">
      <alignment vertical="center" wrapText="1"/>
    </xf>
    <xf numFmtId="0" fontId="26" fillId="0" borderId="12" xfId="0" applyFont="1" applyBorder="1" applyAlignment="1">
      <alignment horizontal="left" vertical="center"/>
    </xf>
    <xf numFmtId="0" fontId="31" fillId="0" borderId="12" xfId="0" applyFont="1" applyBorder="1"/>
    <xf numFmtId="1" fontId="40" fillId="0" borderId="12" xfId="11" quotePrefix="1" applyNumberFormat="1" applyFont="1" applyBorder="1" applyAlignment="1">
      <alignment horizontal="center" vertical="center"/>
    </xf>
    <xf numFmtId="0" fontId="31" fillId="0" borderId="12" xfId="0" applyFont="1" applyBorder="1" applyAlignment="1">
      <alignment horizontal="left" vertical="center"/>
    </xf>
    <xf numFmtId="49" fontId="26" fillId="0" borderId="12" xfId="1" applyNumberFormat="1" applyFont="1" applyBorder="1" applyAlignment="1">
      <alignment horizontal="right" vertical="center"/>
    </xf>
    <xf numFmtId="49" fontId="26" fillId="0" borderId="12" xfId="1" applyNumberFormat="1" applyFont="1" applyBorder="1" applyAlignment="1">
      <alignment horizontal="left" vertical="center"/>
    </xf>
    <xf numFmtId="167" fontId="40" fillId="0" borderId="12" xfId="13" applyNumberFormat="1" applyFont="1" applyFill="1" applyBorder="1" applyAlignment="1">
      <alignment vertical="center"/>
    </xf>
    <xf numFmtId="37" fontId="67" fillId="0" borderId="12" xfId="11" applyFont="1" applyBorder="1" applyAlignment="1">
      <alignment horizontal="center" vertical="center" wrapText="1"/>
    </xf>
    <xf numFmtId="167" fontId="53" fillId="3" borderId="37" xfId="9" applyNumberFormat="1" applyFont="1" applyFill="1" applyBorder="1" applyAlignment="1">
      <alignment horizontal="center" vertical="center"/>
    </xf>
    <xf numFmtId="167" fontId="53" fillId="3" borderId="37" xfId="9" applyNumberFormat="1" applyFont="1" applyFill="1" applyBorder="1" applyAlignment="1">
      <alignment vertical="center"/>
    </xf>
    <xf numFmtId="2" fontId="31" fillId="0" borderId="12" xfId="0" applyNumberFormat="1" applyFont="1" applyBorder="1"/>
    <xf numFmtId="167" fontId="40" fillId="0" borderId="12" xfId="12" applyNumberFormat="1" applyFont="1" applyFill="1" applyBorder="1" applyAlignment="1">
      <alignment horizontal="left" vertical="center" wrapText="1"/>
    </xf>
    <xf numFmtId="167" fontId="40" fillId="0" borderId="12" xfId="12" applyNumberFormat="1" applyFont="1" applyFill="1" applyBorder="1" applyAlignment="1">
      <alignment horizontal="right" vertical="center" wrapText="1"/>
    </xf>
    <xf numFmtId="0" fontId="0" fillId="0" borderId="12" xfId="0" applyBorder="1"/>
    <xf numFmtId="1" fontId="53" fillId="0" borderId="12" xfId="11" applyNumberFormat="1" applyFont="1" applyBorder="1" applyAlignment="1">
      <alignment horizontal="center" vertical="center"/>
    </xf>
    <xf numFmtId="4" fontId="53" fillId="0" borderId="12" xfId="9" applyNumberFormat="1" applyFont="1" applyFill="1" applyBorder="1" applyAlignment="1">
      <alignment vertical="center"/>
    </xf>
    <xf numFmtId="0" fontId="74" fillId="0" borderId="12" xfId="11" applyNumberFormat="1" applyFont="1" applyBorder="1" applyAlignment="1">
      <alignment horizontal="center" vertical="center"/>
    </xf>
    <xf numFmtId="37" fontId="74" fillId="0" borderId="12" xfId="11" applyFont="1" applyBorder="1" applyAlignment="1">
      <alignment horizontal="left" vertical="center" wrapText="1"/>
    </xf>
    <xf numFmtId="4" fontId="53" fillId="0" borderId="12" xfId="12" applyNumberFormat="1" applyFont="1" applyFill="1" applyBorder="1" applyAlignment="1">
      <alignment vertical="center"/>
    </xf>
    <xf numFmtId="49" fontId="8" fillId="0" borderId="12" xfId="0" applyNumberFormat="1" applyFont="1" applyBorder="1" applyAlignment="1">
      <alignment horizontal="center"/>
    </xf>
    <xf numFmtId="0" fontId="41" fillId="0" borderId="12" xfId="0" applyFont="1" applyBorder="1" applyAlignment="1">
      <alignment horizontal="center"/>
    </xf>
    <xf numFmtId="49" fontId="53" fillId="0" borderId="12" xfId="9" applyNumberFormat="1" applyFont="1" applyFill="1" applyBorder="1" applyAlignment="1">
      <alignment horizontal="center" vertical="center"/>
    </xf>
    <xf numFmtId="49" fontId="42" fillId="0" borderId="12" xfId="1" applyNumberFormat="1" applyFont="1" applyBorder="1" applyAlignment="1">
      <alignment horizontal="center" vertical="center"/>
    </xf>
    <xf numFmtId="37" fontId="74" fillId="0" borderId="12" xfId="11" quotePrefix="1" applyFont="1" applyBorder="1" applyAlignment="1">
      <alignment horizontal="right" vertical="center" wrapText="1"/>
    </xf>
    <xf numFmtId="37" fontId="74" fillId="0" borderId="12" xfId="11" quotePrefix="1" applyFont="1" applyBorder="1" applyAlignment="1">
      <alignment horizontal="left" vertical="center" wrapText="1"/>
    </xf>
    <xf numFmtId="0" fontId="65" fillId="0" borderId="12" xfId="11" applyNumberFormat="1" applyFont="1" applyBorder="1" applyAlignment="1">
      <alignment horizontal="center" vertical="center"/>
    </xf>
    <xf numFmtId="1" fontId="57" fillId="0" borderId="12" xfId="11" applyNumberFormat="1" applyFont="1" applyBorder="1" applyAlignment="1">
      <alignment horizontal="center" vertical="center"/>
    </xf>
    <xf numFmtId="37" fontId="65" fillId="0" borderId="12" xfId="11" quotePrefix="1" applyFont="1" applyBorder="1" applyAlignment="1">
      <alignment horizontal="center" vertical="center" wrapText="1"/>
    </xf>
    <xf numFmtId="4" fontId="52" fillId="0" borderId="12" xfId="12" applyNumberFormat="1" applyFont="1" applyFill="1" applyBorder="1" applyAlignment="1">
      <alignment horizontal="right" vertical="center"/>
    </xf>
    <xf numFmtId="4" fontId="66" fillId="0" borderId="12" xfId="12" applyNumberFormat="1" applyFont="1" applyFill="1" applyBorder="1" applyAlignment="1">
      <alignment horizontal="right" vertical="center"/>
    </xf>
    <xf numFmtId="4" fontId="51" fillId="0" borderId="12" xfId="12" applyNumberFormat="1" applyFont="1" applyFill="1" applyBorder="1" applyAlignment="1">
      <alignment horizontal="right" vertical="center"/>
    </xf>
    <xf numFmtId="49" fontId="51" fillId="0" borderId="12" xfId="9" applyNumberFormat="1" applyFont="1" applyFill="1" applyBorder="1" applyAlignment="1">
      <alignment horizontal="center" vertical="center"/>
    </xf>
    <xf numFmtId="4" fontId="53" fillId="0" borderId="12" xfId="12" applyNumberFormat="1" applyFont="1" applyBorder="1" applyAlignment="1">
      <alignment horizontal="right" vertical="center"/>
    </xf>
    <xf numFmtId="0" fontId="41" fillId="0" borderId="12" xfId="0" applyFont="1" applyBorder="1"/>
    <xf numFmtId="4" fontId="40" fillId="0" borderId="12" xfId="9" applyNumberFormat="1" applyFont="1" applyBorder="1" applyAlignment="1">
      <alignment vertical="center"/>
    </xf>
    <xf numFmtId="4" fontId="40" fillId="0" borderId="12" xfId="12" applyNumberFormat="1" applyFont="1" applyBorder="1" applyAlignment="1">
      <alignment vertical="center"/>
    </xf>
    <xf numFmtId="0" fontId="53" fillId="0" borderId="12" xfId="11" applyNumberFormat="1" applyFont="1" applyBorder="1" applyAlignment="1">
      <alignment horizontal="center" vertical="center"/>
    </xf>
    <xf numFmtId="4" fontId="53" fillId="0" borderId="12" xfId="12" applyNumberFormat="1" applyFont="1" applyBorder="1" applyAlignment="1">
      <alignment vertical="center"/>
    </xf>
    <xf numFmtId="164" fontId="0" fillId="0" borderId="12" xfId="0" applyNumberFormat="1" applyBorder="1"/>
    <xf numFmtId="0" fontId="0" fillId="3" borderId="37" xfId="0" applyFill="1" applyBorder="1"/>
    <xf numFmtId="164" fontId="0" fillId="27" borderId="0" xfId="0" applyNumberFormat="1" applyFill="1"/>
    <xf numFmtId="0" fontId="0" fillId="27" borderId="0" xfId="0" applyFill="1" applyAlignment="1">
      <alignment horizontal="center" vertical="center"/>
    </xf>
    <xf numFmtId="0" fontId="0" fillId="27" borderId="0" xfId="0" applyFill="1" applyAlignment="1">
      <alignment horizontal="center"/>
    </xf>
    <xf numFmtId="0" fontId="0" fillId="27" borderId="0" xfId="0" applyFill="1"/>
    <xf numFmtId="0" fontId="41" fillId="27" borderId="0" xfId="0" applyFont="1" applyFill="1"/>
    <xf numFmtId="164" fontId="41" fillId="3" borderId="34" xfId="0" applyNumberFormat="1" applyFont="1" applyFill="1" applyBorder="1"/>
    <xf numFmtId="0" fontId="76" fillId="2" borderId="0" xfId="1" applyFont="1" applyFill="1" applyAlignment="1">
      <alignment horizontal="centerContinuous" vertical="center"/>
    </xf>
    <xf numFmtId="4" fontId="77" fillId="2" borderId="0" xfId="1" applyNumberFormat="1" applyFont="1" applyFill="1" applyAlignment="1">
      <alignment horizontal="centerContinuous"/>
    </xf>
    <xf numFmtId="49" fontId="14" fillId="4" borderId="29" xfId="1" applyNumberFormat="1" applyFont="1" applyFill="1" applyBorder="1" applyAlignment="1" applyProtection="1">
      <alignment horizontal="centerContinuous"/>
      <protection locked="0"/>
    </xf>
    <xf numFmtId="0" fontId="39" fillId="4" borderId="29" xfId="1" applyFont="1" applyFill="1" applyBorder="1" applyAlignment="1" applyProtection="1">
      <alignment horizontal="centerContinuous"/>
      <protection locked="0"/>
    </xf>
    <xf numFmtId="0" fontId="56" fillId="9" borderId="29" xfId="1" applyFont="1" applyFill="1" applyBorder="1" applyAlignment="1">
      <alignment horizontal="centerContinuous" vertical="center"/>
    </xf>
    <xf numFmtId="0" fontId="78" fillId="2" borderId="0" xfId="1" applyFont="1" applyFill="1"/>
    <xf numFmtId="39" fontId="52" fillId="9" borderId="29" xfId="1" applyNumberFormat="1" applyFont="1" applyFill="1" applyBorder="1" applyAlignment="1">
      <alignment horizontal="center" vertical="center"/>
    </xf>
    <xf numFmtId="0" fontId="52" fillId="9" borderId="39" xfId="1" applyFont="1" applyFill="1" applyBorder="1" applyAlignment="1">
      <alignment horizontal="centerContinuous" vertical="center"/>
    </xf>
    <xf numFmtId="0" fontId="52" fillId="9" borderId="40" xfId="1" applyFont="1" applyFill="1" applyBorder="1" applyAlignment="1">
      <alignment horizontal="centerContinuous" vertical="center"/>
    </xf>
    <xf numFmtId="49" fontId="52" fillId="20" borderId="29" xfId="1" applyNumberFormat="1" applyFont="1" applyFill="1" applyBorder="1"/>
    <xf numFmtId="0" fontId="52" fillId="20" borderId="29" xfId="1" applyFont="1" applyFill="1" applyBorder="1"/>
    <xf numFmtId="49" fontId="52" fillId="20" borderId="29" xfId="1" applyNumberFormat="1" applyFont="1" applyFill="1" applyBorder="1" applyAlignment="1">
      <alignment horizontal="center"/>
    </xf>
    <xf numFmtId="4" fontId="52" fillId="20" borderId="29" xfId="9" applyNumberFormat="1" applyFont="1" applyFill="1" applyBorder="1"/>
    <xf numFmtId="4" fontId="40" fillId="20" borderId="29" xfId="1" applyNumberFormat="1" applyFont="1" applyFill="1" applyBorder="1"/>
    <xf numFmtId="49" fontId="53" fillId="15" borderId="29" xfId="1" applyNumberFormat="1" applyFont="1" applyFill="1" applyBorder="1" applyAlignment="1">
      <alignment horizontal="right"/>
    </xf>
    <xf numFmtId="49" fontId="40" fillId="15" borderId="29" xfId="1" applyNumberFormat="1" applyFont="1" applyFill="1" applyBorder="1" applyAlignment="1">
      <alignment horizontal="center" vertical="center"/>
    </xf>
    <xf numFmtId="49" fontId="40" fillId="15" borderId="29" xfId="1" applyNumberFormat="1" applyFont="1" applyFill="1" applyBorder="1" applyAlignment="1">
      <alignment horizontal="center"/>
    </xf>
    <xf numFmtId="4" fontId="40" fillId="0" borderId="29" xfId="9" applyNumberFormat="1" applyFont="1" applyBorder="1"/>
    <xf numFmtId="4" fontId="40" fillId="15" borderId="29" xfId="1" applyNumberFormat="1" applyFont="1" applyFill="1" applyBorder="1"/>
    <xf numFmtId="0" fontId="53" fillId="20" borderId="29" xfId="1" applyFont="1" applyFill="1" applyBorder="1" applyAlignment="1">
      <alignment horizontal="center" vertical="center"/>
    </xf>
    <xf numFmtId="0" fontId="57" fillId="20" borderId="29" xfId="1" applyFont="1" applyFill="1" applyBorder="1" applyAlignment="1">
      <alignment horizontal="center" vertical="center"/>
    </xf>
    <xf numFmtId="4" fontId="52" fillId="20" borderId="29" xfId="1" applyNumberFormat="1" applyFont="1" applyFill="1" applyBorder="1"/>
    <xf numFmtId="49" fontId="40" fillId="15" borderId="29" xfId="1" applyNumberFormat="1" applyFont="1" applyFill="1" applyBorder="1"/>
    <xf numFmtId="4" fontId="40" fillId="20" borderId="29" xfId="9" applyNumberFormat="1" applyFont="1" applyFill="1" applyBorder="1"/>
    <xf numFmtId="49" fontId="40" fillId="15" borderId="29" xfId="1" applyNumberFormat="1" applyFont="1" applyFill="1" applyBorder="1" applyAlignment="1">
      <alignment horizontal="right"/>
    </xf>
    <xf numFmtId="0" fontId="29" fillId="16" borderId="29" xfId="1" applyFont="1" applyFill="1" applyBorder="1" applyAlignment="1">
      <alignment horizontal="center" vertical="center"/>
    </xf>
    <xf numFmtId="0" fontId="40" fillId="16" borderId="0" xfId="1" applyFont="1" applyFill="1"/>
    <xf numFmtId="4" fontId="52" fillId="16" borderId="29" xfId="1" applyNumberFormat="1" applyFont="1" applyFill="1" applyBorder="1" applyAlignment="1">
      <alignment vertical="center"/>
    </xf>
    <xf numFmtId="0" fontId="25" fillId="2" borderId="0" xfId="1" applyFont="1" applyFill="1" applyAlignment="1">
      <alignment horizontal="centerContinuous"/>
    </xf>
    <xf numFmtId="0" fontId="25" fillId="2" borderId="41" xfId="1" applyFont="1" applyFill="1" applyBorder="1" applyAlignment="1">
      <alignment horizontal="centerContinuous"/>
    </xf>
    <xf numFmtId="0" fontId="28" fillId="2" borderId="0" xfId="1" applyFont="1" applyFill="1" applyAlignment="1" applyProtection="1">
      <alignment horizontal="center"/>
      <protection locked="0"/>
    </xf>
    <xf numFmtId="0" fontId="37" fillId="0" borderId="42" xfId="1" applyFont="1" applyBorder="1" applyAlignment="1" applyProtection="1">
      <alignment horizontal="center"/>
      <protection locked="0"/>
    </xf>
    <xf numFmtId="0" fontId="37" fillId="0" borderId="41" xfId="1" applyFont="1" applyBorder="1" applyAlignment="1" applyProtection="1">
      <alignment horizontal="center"/>
      <protection locked="0"/>
    </xf>
    <xf numFmtId="0" fontId="26" fillId="2" borderId="0" xfId="1" applyFont="1" applyFill="1"/>
    <xf numFmtId="49" fontId="6" fillId="4" borderId="0" xfId="0" applyNumberFormat="1" applyFont="1" applyFill="1" applyAlignment="1">
      <alignment horizontal="centerContinuous"/>
    </xf>
    <xf numFmtId="0" fontId="27" fillId="4" borderId="3" xfId="1" applyFont="1" applyFill="1" applyBorder="1" applyAlignment="1">
      <alignment horizontal="centerContinuous"/>
    </xf>
    <xf numFmtId="0" fontId="27" fillId="4" borderId="4" xfId="1" applyFont="1" applyFill="1" applyBorder="1" applyAlignment="1">
      <alignment horizontal="centerContinuous"/>
    </xf>
    <xf numFmtId="0" fontId="29" fillId="11" borderId="2" xfId="1" applyFont="1" applyFill="1" applyBorder="1" applyAlignment="1">
      <alignment horizontal="center" vertical="center" wrapText="1"/>
    </xf>
    <xf numFmtId="0" fontId="29" fillId="11" borderId="1" xfId="1" applyFont="1" applyFill="1" applyBorder="1" applyAlignment="1">
      <alignment horizontal="center" vertical="center" wrapText="1"/>
    </xf>
    <xf numFmtId="0" fontId="29" fillId="11" borderId="1" xfId="1" applyFont="1" applyFill="1" applyBorder="1" applyAlignment="1">
      <alignment horizontal="center" vertical="center"/>
    </xf>
    <xf numFmtId="0" fontId="26" fillId="9" borderId="0" xfId="1" applyFont="1" applyFill="1" applyAlignment="1">
      <alignment horizontal="center"/>
    </xf>
    <xf numFmtId="0" fontId="28" fillId="9" borderId="10" xfId="1" applyFont="1" applyFill="1" applyBorder="1" applyAlignment="1">
      <alignment horizontal="centerContinuous" vertical="center" wrapText="1"/>
    </xf>
    <xf numFmtId="0" fontId="26" fillId="9" borderId="2" xfId="1" applyFont="1" applyFill="1" applyBorder="1" applyAlignment="1">
      <alignment horizontal="center"/>
    </xf>
    <xf numFmtId="0" fontId="26" fillId="0" borderId="1" xfId="1" applyFont="1" applyBorder="1" applyAlignment="1">
      <alignment horizontal="left" wrapText="1"/>
    </xf>
    <xf numFmtId="0" fontId="26" fillId="0" borderId="1" xfId="1" applyFont="1" applyBorder="1" applyAlignment="1">
      <alignment vertical="center" wrapText="1"/>
    </xf>
    <xf numFmtId="49" fontId="26" fillId="0" borderId="1" xfId="1" applyNumberFormat="1" applyFont="1" applyBorder="1" applyAlignment="1">
      <alignment horizontal="center" vertical="center" wrapText="1"/>
    </xf>
    <xf numFmtId="14" fontId="26" fillId="0" borderId="1" xfId="1" applyNumberFormat="1" applyFont="1" applyBorder="1" applyAlignment="1">
      <alignment horizontal="center" vertical="center"/>
    </xf>
    <xf numFmtId="0" fontId="26" fillId="0" borderId="1" xfId="1" applyFont="1" applyBorder="1" applyAlignment="1">
      <alignment horizontal="center" vertical="center" wrapText="1"/>
    </xf>
    <xf numFmtId="49" fontId="26" fillId="0" borderId="1" xfId="1" applyNumberFormat="1" applyFont="1" applyBorder="1" applyAlignment="1">
      <alignment horizontal="center" vertical="center"/>
    </xf>
    <xf numFmtId="0" fontId="26" fillId="0" borderId="1" xfId="1" applyFont="1" applyBorder="1" applyAlignment="1">
      <alignment horizontal="left"/>
    </xf>
    <xf numFmtId="49" fontId="26" fillId="0" borderId="1" xfId="1" applyNumberFormat="1" applyFont="1" applyBorder="1" applyAlignment="1">
      <alignment horizontal="left" wrapText="1"/>
    </xf>
    <xf numFmtId="49" fontId="26" fillId="0" borderId="1" xfId="1" applyNumberFormat="1" applyFont="1" applyBorder="1"/>
    <xf numFmtId="49" fontId="26" fillId="0" borderId="1" xfId="1" applyNumberFormat="1" applyFont="1" applyBorder="1" applyAlignment="1">
      <alignment horizontal="left" vertical="center" wrapText="1"/>
    </xf>
    <xf numFmtId="49" fontId="26" fillId="0" borderId="1" xfId="1" applyNumberFormat="1" applyFont="1" applyBorder="1" applyAlignment="1">
      <alignment horizontal="left"/>
    </xf>
    <xf numFmtId="0" fontId="26" fillId="0" borderId="1" xfId="1" applyFont="1" applyBorder="1" applyAlignment="1">
      <alignment vertical="center"/>
    </xf>
    <xf numFmtId="49" fontId="26" fillId="0" borderId="1" xfId="1" quotePrefix="1" applyNumberFormat="1" applyFont="1" applyBorder="1" applyAlignment="1">
      <alignment horizontal="center" vertical="center"/>
    </xf>
    <xf numFmtId="49" fontId="26" fillId="9" borderId="1" xfId="1" applyNumberFormat="1" applyFont="1" applyFill="1" applyBorder="1" applyAlignment="1">
      <alignment horizontal="centerContinuous"/>
    </xf>
    <xf numFmtId="49" fontId="26" fillId="9" borderId="1" xfId="1" quotePrefix="1" applyNumberFormat="1" applyFont="1" applyFill="1" applyBorder="1" applyAlignment="1">
      <alignment horizontal="centerContinuous" vertical="center"/>
    </xf>
    <xf numFmtId="49" fontId="26" fillId="9" borderId="1" xfId="1" applyNumberFormat="1" applyFont="1" applyFill="1" applyBorder="1" applyAlignment="1">
      <alignment horizontal="centerContinuous" vertical="center"/>
    </xf>
    <xf numFmtId="0" fontId="31" fillId="0" borderId="29" xfId="0" applyFont="1" applyBorder="1"/>
    <xf numFmtId="49" fontId="26" fillId="0" borderId="10" xfId="1" applyNumberFormat="1" applyFont="1" applyBorder="1"/>
    <xf numFmtId="49" fontId="26" fillId="28" borderId="1" xfId="1" applyNumberFormat="1" applyFont="1" applyFill="1" applyBorder="1"/>
    <xf numFmtId="49" fontId="26" fillId="28" borderId="1" xfId="1" quotePrefix="1" applyNumberFormat="1" applyFont="1" applyFill="1" applyBorder="1" applyAlignment="1">
      <alignment horizontal="center" vertical="center"/>
    </xf>
    <xf numFmtId="49" fontId="26" fillId="28" borderId="1" xfId="1" applyNumberFormat="1" applyFont="1" applyFill="1" applyBorder="1" applyAlignment="1">
      <alignment horizontal="center" vertical="center"/>
    </xf>
    <xf numFmtId="49" fontId="26" fillId="28" borderId="1" xfId="1" applyNumberFormat="1" applyFont="1" applyFill="1" applyBorder="1" applyAlignment="1">
      <alignment horizontal="left"/>
    </xf>
    <xf numFmtId="0" fontId="28" fillId="9" borderId="10" xfId="1" applyFont="1" applyFill="1" applyBorder="1" applyAlignment="1">
      <alignment horizontal="centerContinuous" vertical="center"/>
    </xf>
    <xf numFmtId="0" fontId="26" fillId="16" borderId="2" xfId="1" applyFont="1" applyFill="1" applyBorder="1" applyAlignment="1">
      <alignment horizontal="center"/>
    </xf>
    <xf numFmtId="0" fontId="26" fillId="16" borderId="3" xfId="1" applyFont="1" applyFill="1" applyBorder="1" applyAlignment="1">
      <alignment horizontal="center"/>
    </xf>
    <xf numFmtId="0" fontId="26" fillId="16" borderId="4" xfId="1" applyFont="1" applyFill="1" applyBorder="1" applyAlignment="1">
      <alignment horizontal="center"/>
    </xf>
    <xf numFmtId="0" fontId="26" fillId="2" borderId="0" xfId="1" applyFont="1" applyFill="1" applyAlignment="1">
      <alignment horizontal="center"/>
    </xf>
    <xf numFmtId="0" fontId="26" fillId="2" borderId="0" xfId="1" applyFont="1" applyFill="1" applyAlignment="1">
      <alignment horizontal="center" vertical="center"/>
    </xf>
    <xf numFmtId="0" fontId="79" fillId="2" borderId="1" xfId="0" applyFont="1" applyFill="1" applyBorder="1" applyAlignment="1">
      <alignment horizontal="centerContinuous" vertical="center"/>
    </xf>
    <xf numFmtId="0" fontId="0" fillId="2" borderId="1" xfId="0" applyFill="1" applyBorder="1" applyAlignment="1">
      <alignment horizontal="centerContinuous"/>
    </xf>
    <xf numFmtId="0" fontId="80" fillId="2" borderId="1" xfId="0" applyFont="1" applyFill="1" applyBorder="1" applyAlignment="1">
      <alignment horizontal="centerContinuous" vertical="center"/>
    </xf>
    <xf numFmtId="164" fontId="0" fillId="2" borderId="0" xfId="0" applyNumberFormat="1" applyFill="1"/>
    <xf numFmtId="49" fontId="14" fillId="4" borderId="1" xfId="0" applyNumberFormat="1" applyFont="1" applyFill="1" applyBorder="1" applyAlignment="1">
      <alignment horizontal="centerContinuous" vertical="center"/>
    </xf>
    <xf numFmtId="0" fontId="0" fillId="4" borderId="1" xfId="0" applyFill="1" applyBorder="1" applyAlignment="1">
      <alignment horizontal="centerContinuous"/>
    </xf>
    <xf numFmtId="0" fontId="80" fillId="4" borderId="1" xfId="0" applyFont="1" applyFill="1" applyBorder="1" applyAlignment="1">
      <alignment horizontal="centerContinuous" vertical="center"/>
    </xf>
    <xf numFmtId="0" fontId="56" fillId="29" borderId="1" xfId="1" applyFont="1" applyFill="1" applyBorder="1" applyAlignment="1">
      <alignment horizontal="centerContinuous" vertical="center" wrapText="1"/>
    </xf>
    <xf numFmtId="0" fontId="27" fillId="29" borderId="1" xfId="0" applyFont="1" applyFill="1" applyBorder="1" applyAlignment="1">
      <alignment horizontal="centerContinuous"/>
    </xf>
    <xf numFmtId="0" fontId="81" fillId="29" borderId="1" xfId="1" applyFont="1" applyFill="1" applyBorder="1" applyAlignment="1">
      <alignment horizontal="centerContinuous" vertical="center"/>
    </xf>
    <xf numFmtId="0" fontId="17" fillId="9" borderId="1" xfId="0" applyFont="1" applyFill="1" applyBorder="1" applyAlignment="1">
      <alignment horizontal="centerContinuous"/>
    </xf>
    <xf numFmtId="0" fontId="26" fillId="9" borderId="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1" xfId="0" applyFont="1" applyFill="1" applyBorder="1" applyAlignment="1">
      <alignment horizontal="center" vertical="center" wrapText="1"/>
    </xf>
    <xf numFmtId="0" fontId="31" fillId="0" borderId="1" xfId="0" applyFont="1" applyBorder="1" applyAlignment="1">
      <alignment horizontal="center"/>
    </xf>
    <xf numFmtId="0" fontId="0" fillId="2" borderId="0" xfId="0" applyFill="1" applyAlignment="1">
      <alignment horizontal="right"/>
    </xf>
    <xf numFmtId="0" fontId="0" fillId="9" borderId="1" xfId="0" applyFill="1" applyBorder="1"/>
    <xf numFmtId="0" fontId="0" fillId="0" borderId="1" xfId="0" applyBorder="1"/>
    <xf numFmtId="0" fontId="0" fillId="0" borderId="1" xfId="0" applyBorder="1" applyAlignment="1">
      <alignment horizontal="right"/>
    </xf>
    <xf numFmtId="0" fontId="0" fillId="2" borderId="1" xfId="0" applyFill="1" applyBorder="1"/>
    <xf numFmtId="164" fontId="0" fillId="2" borderId="1" xfId="0" applyNumberFormat="1" applyFill="1" applyBorder="1"/>
    <xf numFmtId="0" fontId="0" fillId="2" borderId="1" xfId="0" applyFill="1" applyBorder="1" applyAlignment="1">
      <alignment horizontal="center"/>
    </xf>
    <xf numFmtId="0" fontId="80" fillId="2" borderId="39" xfId="0" applyFont="1" applyFill="1" applyBorder="1" applyAlignment="1">
      <alignment horizontal="centerContinuous" vertical="center"/>
    </xf>
    <xf numFmtId="0" fontId="80" fillId="2" borderId="43" xfId="0" applyFont="1" applyFill="1" applyBorder="1" applyAlignment="1">
      <alignment horizontal="centerContinuous" vertical="center"/>
    </xf>
    <xf numFmtId="0" fontId="29" fillId="2" borderId="44" xfId="0" applyFont="1" applyFill="1" applyBorder="1" applyAlignment="1">
      <alignment horizontal="centerContinuous" vertical="center"/>
    </xf>
    <xf numFmtId="49" fontId="14" fillId="4" borderId="39" xfId="0" applyNumberFormat="1" applyFont="1" applyFill="1" applyBorder="1" applyAlignment="1">
      <alignment horizontal="centerContinuous" vertical="center"/>
    </xf>
    <xf numFmtId="0" fontId="80" fillId="4" borderId="43" xfId="0" applyFont="1" applyFill="1" applyBorder="1" applyAlignment="1">
      <alignment horizontal="centerContinuous" vertical="center"/>
    </xf>
    <xf numFmtId="0" fontId="29" fillId="2" borderId="0" xfId="0" applyFont="1" applyFill="1" applyAlignment="1">
      <alignment horizontal="centerContinuous" vertical="center"/>
    </xf>
    <xf numFmtId="0" fontId="81" fillId="4" borderId="29" xfId="1" applyFont="1" applyFill="1" applyBorder="1" applyAlignment="1">
      <alignment horizontal="centerContinuous" vertical="center" wrapText="1"/>
    </xf>
    <xf numFmtId="0" fontId="51" fillId="4" borderId="29" xfId="1" applyFont="1" applyFill="1" applyBorder="1" applyAlignment="1">
      <alignment horizontal="centerContinuous" vertical="center"/>
    </xf>
    <xf numFmtId="0" fontId="0" fillId="2" borderId="42" xfId="0" applyFill="1" applyBorder="1"/>
    <xf numFmtId="0" fontId="0" fillId="9" borderId="29" xfId="0" applyFill="1" applyBorder="1" applyAlignment="1">
      <alignment horizontal="centerContinuous"/>
    </xf>
    <xf numFmtId="0" fontId="31" fillId="9" borderId="29" xfId="0" applyFont="1" applyFill="1" applyBorder="1" applyAlignment="1">
      <alignment horizontal="center" vertical="center"/>
    </xf>
    <xf numFmtId="0" fontId="31" fillId="9" borderId="29" xfId="0" applyFont="1" applyFill="1" applyBorder="1" applyAlignment="1">
      <alignment horizontal="center" vertical="center" wrapText="1"/>
    </xf>
    <xf numFmtId="0" fontId="31" fillId="0" borderId="29" xfId="0" applyFont="1" applyBorder="1" applyAlignment="1">
      <alignment vertical="center"/>
    </xf>
    <xf numFmtId="4" fontId="31" fillId="0" borderId="29" xfId="0" applyNumberFormat="1" applyFont="1" applyBorder="1"/>
    <xf numFmtId="0" fontId="0" fillId="9" borderId="29" xfId="0" applyFill="1" applyBorder="1"/>
    <xf numFmtId="0" fontId="35" fillId="9" borderId="39" xfId="0" applyFont="1" applyFill="1" applyBorder="1" applyAlignment="1">
      <alignment horizontal="right"/>
    </xf>
    <xf numFmtId="0" fontId="35" fillId="9" borderId="40" xfId="0" applyFont="1" applyFill="1" applyBorder="1" applyAlignment="1">
      <alignment horizontal="right"/>
    </xf>
    <xf numFmtId="4" fontId="0" fillId="9" borderId="29" xfId="13" applyNumberFormat="1" applyFont="1" applyFill="1" applyBorder="1"/>
    <xf numFmtId="0" fontId="51" fillId="9" borderId="29" xfId="1" applyFont="1" applyFill="1" applyBorder="1" applyAlignment="1">
      <alignment horizontal="centerContinuous" vertical="center"/>
    </xf>
    <xf numFmtId="0" fontId="40" fillId="27" borderId="0" xfId="1" applyFont="1" applyFill="1"/>
    <xf numFmtId="0" fontId="40" fillId="27" borderId="0" xfId="1" applyFont="1" applyFill="1" applyAlignment="1">
      <alignment horizontal="center" vertical="center"/>
    </xf>
    <xf numFmtId="0" fontId="40" fillId="20" borderId="1" xfId="1" applyFont="1" applyFill="1" applyBorder="1" applyAlignment="1">
      <alignment horizontal="center" vertical="center"/>
    </xf>
    <xf numFmtId="0" fontId="51" fillId="20" borderId="1" xfId="10" applyFont="1" applyFill="1" applyBorder="1" applyAlignment="1">
      <alignment horizontal="center" vertical="center"/>
    </xf>
    <xf numFmtId="0" fontId="83" fillId="20" borderId="1" xfId="1" applyFont="1" applyFill="1" applyBorder="1" applyAlignment="1">
      <alignment horizontal="center" vertical="center" wrapText="1"/>
    </xf>
    <xf numFmtId="0" fontId="40" fillId="0" borderId="1" xfId="1" applyFont="1" applyBorder="1" applyAlignment="1">
      <alignment horizontal="center" vertical="center"/>
    </xf>
    <xf numFmtId="0" fontId="40" fillId="0" borderId="1" xfId="1" applyFont="1" applyBorder="1" applyAlignment="1">
      <alignment horizontal="left" vertical="center"/>
    </xf>
    <xf numFmtId="4" fontId="40" fillId="0" borderId="1" xfId="13" applyNumberFormat="1" applyFont="1" applyFill="1" applyBorder="1" applyAlignment="1">
      <alignment horizontal="center" vertical="center"/>
    </xf>
    <xf numFmtId="0" fontId="84" fillId="0" borderId="1" xfId="1" applyFont="1" applyBorder="1" applyAlignment="1">
      <alignment horizontal="center"/>
    </xf>
    <xf numFmtId="0" fontId="40" fillId="0" borderId="1" xfId="1" applyFont="1" applyBorder="1" applyAlignment="1">
      <alignment horizontal="center"/>
    </xf>
    <xf numFmtId="43" fontId="40" fillId="0" borderId="1" xfId="1" applyNumberFormat="1" applyFont="1" applyBorder="1" applyAlignment="1">
      <alignment horizontal="center"/>
    </xf>
    <xf numFmtId="4" fontId="84" fillId="0" borderId="1" xfId="13" applyNumberFormat="1" applyFont="1" applyFill="1" applyBorder="1" applyAlignment="1">
      <alignment horizontal="center" vertical="center"/>
    </xf>
    <xf numFmtId="0" fontId="51" fillId="20" borderId="1" xfId="1" applyFont="1" applyFill="1" applyBorder="1" applyAlignment="1">
      <alignment horizontal="center" vertical="center"/>
    </xf>
    <xf numFmtId="0" fontId="51" fillId="20" borderId="1" xfId="1" applyFont="1" applyFill="1" applyBorder="1" applyAlignment="1">
      <alignment horizontal="center" vertical="center" wrapText="1"/>
    </xf>
    <xf numFmtId="0" fontId="0" fillId="0" borderId="0" xfId="0" applyAlignment="1">
      <alignment wrapText="1"/>
    </xf>
    <xf numFmtId="49" fontId="0" fillId="0" borderId="12" xfId="0" applyNumberFormat="1" applyBorder="1" applyAlignment="1">
      <alignment horizontal="center" vertical="top"/>
    </xf>
    <xf numFmtId="0" fontId="0" fillId="0" borderId="17" xfId="0" applyBorder="1" applyAlignment="1">
      <alignment horizontal="justify" vertical="top"/>
    </xf>
    <xf numFmtId="0" fontId="0" fillId="0" borderId="12" xfId="0" applyBorder="1" applyAlignment="1">
      <alignment horizontal="justify" vertical="top" wrapText="1"/>
    </xf>
    <xf numFmtId="49" fontId="0" fillId="0" borderId="0" xfId="0" applyNumberFormat="1" applyAlignment="1">
      <alignment horizontal="center" vertical="center"/>
    </xf>
    <xf numFmtId="168" fontId="40" fillId="0" borderId="0" xfId="14" applyFont="1"/>
    <xf numFmtId="168" fontId="40" fillId="0" borderId="10" xfId="14" applyFont="1" applyBorder="1"/>
    <xf numFmtId="168" fontId="40" fillId="0" borderId="7" xfId="14" applyFont="1" applyBorder="1"/>
    <xf numFmtId="168" fontId="40" fillId="0" borderId="8" xfId="14" applyFont="1" applyBorder="1"/>
    <xf numFmtId="168" fontId="40" fillId="0" borderId="34" xfId="14" applyFont="1" applyBorder="1"/>
    <xf numFmtId="168" fontId="40" fillId="0" borderId="37" xfId="14" applyFont="1" applyBorder="1"/>
    <xf numFmtId="0" fontId="87" fillId="0" borderId="5" xfId="15" applyFont="1" applyBorder="1" applyAlignment="1">
      <alignment horizontal="center" vertical="center" wrapText="1"/>
    </xf>
    <xf numFmtId="0" fontId="87" fillId="0" borderId="0" xfId="15" applyFont="1" applyAlignment="1">
      <alignment horizontal="center" vertical="center" wrapText="1"/>
    </xf>
    <xf numFmtId="0" fontId="87" fillId="0" borderId="37" xfId="15" applyFont="1" applyBorder="1" applyAlignment="1">
      <alignment horizontal="center" vertical="center" wrapText="1"/>
    </xf>
    <xf numFmtId="0" fontId="87" fillId="11" borderId="0" xfId="15" applyFont="1" applyFill="1" applyAlignment="1">
      <alignment horizontal="center" vertical="center" wrapText="1"/>
    </xf>
    <xf numFmtId="168" fontId="40" fillId="0" borderId="5" xfId="14" applyFont="1" applyBorder="1"/>
    <xf numFmtId="0" fontId="26" fillId="0" borderId="0" xfId="1" applyFont="1"/>
    <xf numFmtId="0" fontId="26" fillId="11" borderId="0" xfId="1" applyFont="1" applyFill="1"/>
    <xf numFmtId="168" fontId="40" fillId="11" borderId="0" xfId="14" applyFont="1" applyFill="1"/>
    <xf numFmtId="168" fontId="40" fillId="0" borderId="5" xfId="14" applyFont="1" applyBorder="1" applyAlignment="1">
      <alignment vertical="center"/>
    </xf>
    <xf numFmtId="168" fontId="40" fillId="0" borderId="0" xfId="14" applyFont="1" applyAlignment="1">
      <alignment wrapText="1"/>
    </xf>
    <xf numFmtId="168" fontId="81" fillId="0" borderId="0" xfId="14" applyFont="1"/>
    <xf numFmtId="168" fontId="81" fillId="0" borderId="0" xfId="14" applyFont="1" applyAlignment="1">
      <alignment wrapText="1"/>
    </xf>
    <xf numFmtId="168" fontId="40" fillId="0" borderId="9" xfId="14" applyFont="1" applyBorder="1"/>
    <xf numFmtId="168" fontId="53" fillId="11" borderId="10" xfId="14" applyFont="1" applyFill="1" applyBorder="1"/>
    <xf numFmtId="168" fontId="40" fillId="0" borderId="45" xfId="14" applyFont="1" applyBorder="1"/>
    <xf numFmtId="0" fontId="90" fillId="32" borderId="9" xfId="15" applyFont="1" applyFill="1" applyBorder="1" applyAlignment="1">
      <alignment vertical="top" wrapText="1"/>
    </xf>
    <xf numFmtId="0" fontId="90" fillId="32" borderId="10" xfId="15" applyFont="1" applyFill="1" applyBorder="1" applyAlignment="1">
      <alignment vertical="top" wrapText="1"/>
    </xf>
    <xf numFmtId="0" fontId="90" fillId="32" borderId="45" xfId="15" applyFont="1" applyFill="1" applyBorder="1" applyAlignment="1">
      <alignment vertical="top" wrapText="1"/>
    </xf>
    <xf numFmtId="0" fontId="1" fillId="0" borderId="0" xfId="16"/>
    <xf numFmtId="0" fontId="91" fillId="0" borderId="0" xfId="17" applyFont="1" applyAlignment="1">
      <alignment horizontal="left" vertical="center"/>
    </xf>
    <xf numFmtId="0" fontId="92" fillId="0" borderId="0" xfId="17" applyFont="1" applyAlignment="1">
      <alignment horizontal="left" vertical="center"/>
    </xf>
    <xf numFmtId="0" fontId="93" fillId="0" borderId="0" xfId="17" applyFont="1" applyAlignment="1">
      <alignment horizontal="center" wrapText="1"/>
    </xf>
    <xf numFmtId="0" fontId="94" fillId="0" borderId="0" xfId="17" applyFont="1" applyAlignment="1">
      <alignment horizontal="left" vertical="center"/>
    </xf>
    <xf numFmtId="0" fontId="94" fillId="0" borderId="0" xfId="17" applyFont="1" applyAlignment="1">
      <alignment horizontal="right" vertical="center"/>
    </xf>
    <xf numFmtId="0" fontId="1" fillId="0" borderId="0" xfId="18"/>
    <xf numFmtId="0" fontId="91" fillId="0" borderId="0" xfId="19" applyFont="1" applyAlignment="1">
      <alignment horizontal="left" vertical="top" wrapText="1"/>
    </xf>
    <xf numFmtId="0" fontId="92" fillId="0" borderId="0" xfId="19" applyFont="1" applyAlignment="1">
      <alignment horizontal="left" vertical="top" wrapText="1"/>
    </xf>
    <xf numFmtId="0" fontId="95" fillId="0" borderId="0" xfId="19" applyFont="1" applyAlignment="1">
      <alignment horizontal="left" vertical="center" wrapText="1"/>
    </xf>
    <xf numFmtId="0" fontId="96" fillId="0" borderId="0" xfId="17" applyFont="1" applyAlignment="1">
      <alignment horizontal="center" vertical="center" wrapText="1"/>
    </xf>
    <xf numFmtId="0" fontId="97" fillId="0" borderId="0" xfId="16" applyFont="1" applyAlignment="1">
      <alignment vertical="top" wrapText="1"/>
    </xf>
    <xf numFmtId="0" fontId="5" fillId="0" borderId="0" xfId="16" applyFont="1" applyAlignment="1">
      <alignment horizontal="center" wrapText="1"/>
    </xf>
    <xf numFmtId="0" fontId="1" fillId="11" borderId="0" xfId="20" applyFill="1"/>
    <xf numFmtId="0" fontId="1" fillId="0" borderId="0" xfId="20"/>
    <xf numFmtId="0" fontId="17" fillId="0" borderId="0" xfId="16" applyFont="1"/>
    <xf numFmtId="0" fontId="28" fillId="0" borderId="0" xfId="16" quotePrefix="1" applyFont="1" applyAlignment="1" applyProtection="1">
      <alignment horizontal="left"/>
      <protection locked="0"/>
    </xf>
    <xf numFmtId="0" fontId="31" fillId="11" borderId="0" xfId="20" applyFont="1" applyFill="1"/>
    <xf numFmtId="0" fontId="28" fillId="0" borderId="0" xfId="16" applyFont="1" applyProtection="1">
      <protection locked="0"/>
    </xf>
    <xf numFmtId="0" fontId="28" fillId="0" borderId="0" xfId="16" applyFont="1" applyAlignment="1" applyProtection="1">
      <alignment horizontal="left"/>
      <protection locked="0"/>
    </xf>
    <xf numFmtId="0" fontId="1" fillId="11" borderId="0" xfId="21" applyFill="1"/>
    <xf numFmtId="170" fontId="98" fillId="11" borderId="0" xfId="21" applyNumberFormat="1" applyFont="1" applyFill="1" applyAlignment="1">
      <alignment horizontal="left" vertical="center"/>
    </xf>
    <xf numFmtId="170" fontId="8" fillId="0" borderId="0" xfId="16" applyNumberFormat="1" applyFont="1"/>
    <xf numFmtId="0" fontId="99" fillId="0" borderId="0" xfId="16" applyFont="1"/>
    <xf numFmtId="0" fontId="100" fillId="0" borderId="0" xfId="16" quotePrefix="1" applyFont="1" applyAlignment="1">
      <alignment horizontal="left" vertical="top" wrapText="1"/>
    </xf>
    <xf numFmtId="0" fontId="99" fillId="0" borderId="0" xfId="16" applyFont="1" applyAlignment="1">
      <alignment horizontal="left" vertical="center"/>
    </xf>
    <xf numFmtId="0" fontId="1" fillId="0" borderId="46" xfId="16" applyBorder="1"/>
    <xf numFmtId="0" fontId="17" fillId="0" borderId="0" xfId="16" applyFont="1" applyAlignment="1">
      <alignment horizontal="left" vertical="center"/>
    </xf>
    <xf numFmtId="0" fontId="17" fillId="0" borderId="0" xfId="16" quotePrefix="1" applyFont="1" applyAlignment="1">
      <alignment horizontal="left" vertical="top" wrapText="1"/>
    </xf>
    <xf numFmtId="0" fontId="99" fillId="0" borderId="0" xfId="16" quotePrefix="1" applyFont="1" applyAlignment="1">
      <alignment horizontal="left" vertical="top" wrapText="1"/>
    </xf>
    <xf numFmtId="0" fontId="17" fillId="0" borderId="0" xfId="16" applyFont="1" applyAlignment="1">
      <alignment horizontal="left"/>
    </xf>
    <xf numFmtId="0" fontId="17" fillId="0" borderId="0" xfId="16" applyFont="1" applyAlignment="1">
      <alignment vertical="center"/>
    </xf>
    <xf numFmtId="0" fontId="100" fillId="0" borderId="10" xfId="16" quotePrefix="1" applyFont="1" applyBorder="1" applyAlignment="1">
      <alignment horizontal="left" vertical="top" wrapText="1"/>
    </xf>
    <xf numFmtId="0" fontId="17" fillId="0" borderId="10" xfId="16" applyFont="1" applyBorder="1" applyAlignment="1">
      <alignment horizontal="left"/>
    </xf>
    <xf numFmtId="0" fontId="17" fillId="0" borderId="10" xfId="16" quotePrefix="1" applyFont="1" applyBorder="1" applyAlignment="1">
      <alignment horizontal="left" vertical="top" wrapText="1"/>
    </xf>
    <xf numFmtId="0" fontId="1" fillId="0" borderId="10" xfId="16" applyBorder="1"/>
    <xf numFmtId="0" fontId="100" fillId="0" borderId="37" xfId="16" quotePrefix="1" applyFont="1" applyBorder="1" applyAlignment="1">
      <alignment horizontal="left" vertical="top" wrapText="1"/>
    </xf>
    <xf numFmtId="0" fontId="1" fillId="0" borderId="0" xfId="16" applyAlignment="1">
      <alignment wrapText="1"/>
    </xf>
    <xf numFmtId="0" fontId="1" fillId="0" borderId="37" xfId="16" applyBorder="1"/>
    <xf numFmtId="0" fontId="101" fillId="0" borderId="0" xfId="1" applyFont="1"/>
    <xf numFmtId="0" fontId="102" fillId="0" borderId="0" xfId="1" applyFont="1"/>
    <xf numFmtId="0" fontId="38" fillId="0" borderId="0" xfId="1" applyFont="1" applyAlignment="1">
      <alignment vertical="center"/>
    </xf>
    <xf numFmtId="0" fontId="28" fillId="0" borderId="0" xfId="1" applyFont="1" applyAlignment="1">
      <alignment horizontal="left" vertical="center"/>
    </xf>
    <xf numFmtId="0" fontId="28" fillId="0" borderId="10" xfId="1" applyFont="1" applyBorder="1" applyAlignment="1">
      <alignment horizontal="center" vertical="center"/>
    </xf>
    <xf numFmtId="0" fontId="17" fillId="0" borderId="37" xfId="16" quotePrefix="1" applyFont="1" applyBorder="1" applyAlignment="1">
      <alignment horizontal="left" vertical="top" wrapText="1"/>
    </xf>
    <xf numFmtId="0" fontId="35" fillId="0" borderId="0" xfId="1" applyFont="1" applyAlignment="1">
      <alignment horizontal="left"/>
    </xf>
    <xf numFmtId="0" fontId="17" fillId="0" borderId="37" xfId="16" quotePrefix="1" applyFont="1" applyBorder="1" applyAlignment="1">
      <alignment horizontal="left"/>
    </xf>
    <xf numFmtId="0" fontId="17" fillId="0" borderId="0" xfId="16" quotePrefix="1" applyFont="1" applyAlignment="1">
      <alignment horizontal="left"/>
    </xf>
    <xf numFmtId="0" fontId="103" fillId="0" borderId="0" xfId="1" applyFont="1" applyAlignment="1">
      <alignment horizontal="left"/>
    </xf>
    <xf numFmtId="0" fontId="17" fillId="0" borderId="0" xfId="1" applyFont="1" applyAlignment="1">
      <alignment vertical="center"/>
    </xf>
    <xf numFmtId="0" fontId="35" fillId="11" borderId="2" xfId="1" applyFont="1" applyFill="1" applyBorder="1"/>
    <xf numFmtId="0" fontId="35" fillId="11" borderId="3" xfId="1" applyFont="1" applyFill="1" applyBorder="1"/>
    <xf numFmtId="0" fontId="35" fillId="11" borderId="4" xfId="1" applyFont="1" applyFill="1" applyBorder="1"/>
    <xf numFmtId="0" fontId="35" fillId="0" borderId="0" xfId="16" applyFont="1" applyAlignment="1">
      <alignment horizontal="center"/>
    </xf>
    <xf numFmtId="0" fontId="35" fillId="0" borderId="37" xfId="16" applyFont="1" applyBorder="1" applyAlignment="1">
      <alignment horizontal="center"/>
    </xf>
    <xf numFmtId="0" fontId="27" fillId="0" borderId="0" xfId="1" applyFont="1" applyAlignment="1">
      <alignment horizontal="center" vertical="center"/>
    </xf>
    <xf numFmtId="0" fontId="14" fillId="0" borderId="0" xfId="1" applyFont="1" applyAlignment="1">
      <alignment horizontal="center" vertical="center"/>
    </xf>
    <xf numFmtId="0" fontId="104" fillId="0" borderId="0" xfId="1" applyFont="1" applyAlignment="1">
      <alignment horizontal="center" vertical="center"/>
    </xf>
    <xf numFmtId="0" fontId="17" fillId="0" borderId="0" xfId="1" applyFont="1" applyAlignment="1">
      <alignment horizontal="left" vertical="center"/>
    </xf>
    <xf numFmtId="0" fontId="1" fillId="0" borderId="0" xfId="16" applyAlignment="1">
      <alignment horizontal="justify" vertical="top" wrapText="1"/>
    </xf>
    <xf numFmtId="0" fontId="101" fillId="0" borderId="34" xfId="1" applyFont="1" applyBorder="1" applyAlignment="1">
      <alignment horizontal="right" vertical="center"/>
    </xf>
    <xf numFmtId="0" fontId="1" fillId="0" borderId="26" xfId="16" applyBorder="1"/>
    <xf numFmtId="0" fontId="17" fillId="0" borderId="10" xfId="16" quotePrefix="1" applyFont="1" applyBorder="1" applyAlignment="1">
      <alignment horizontal="left"/>
    </xf>
    <xf numFmtId="0" fontId="26" fillId="0" borderId="10" xfId="1" applyFont="1" applyBorder="1"/>
    <xf numFmtId="0" fontId="1" fillId="0" borderId="10" xfId="16" applyBorder="1" applyAlignment="1">
      <alignment horizontal="justify" vertical="top" wrapText="1"/>
    </xf>
    <xf numFmtId="0" fontId="1" fillId="0" borderId="45" xfId="16" applyBorder="1"/>
    <xf numFmtId="0" fontId="17" fillId="0" borderId="3" xfId="16" quotePrefix="1" applyFont="1" applyBorder="1" applyAlignment="1">
      <alignment horizontal="left"/>
    </xf>
    <xf numFmtId="0" fontId="1" fillId="0" borderId="4" xfId="16" applyBorder="1"/>
    <xf numFmtId="0" fontId="98" fillId="0" borderId="0" xfId="16" applyFont="1" applyAlignment="1">
      <alignment vertical="center"/>
    </xf>
    <xf numFmtId="0" fontId="1" fillId="0" borderId="0" xfId="16" applyAlignment="1">
      <alignment horizontal="left" vertical="center"/>
    </xf>
    <xf numFmtId="0" fontId="100" fillId="0" borderId="0" xfId="16" applyFont="1"/>
    <xf numFmtId="0" fontId="100" fillId="0" borderId="0" xfId="16" quotePrefix="1" applyFont="1" applyAlignment="1">
      <alignment horizontal="left"/>
    </xf>
    <xf numFmtId="0" fontId="98" fillId="0" borderId="0" xfId="16" applyFont="1" applyAlignment="1">
      <alignment horizontal="left"/>
    </xf>
    <xf numFmtId="0" fontId="98" fillId="0" borderId="0" xfId="16" applyFont="1" applyAlignment="1">
      <alignment horizontal="justify"/>
    </xf>
    <xf numFmtId="0" fontId="91" fillId="0" borderId="0" xfId="22" applyFont="1" applyAlignment="1">
      <alignment horizontal="left" vertical="center"/>
    </xf>
    <xf numFmtId="0" fontId="92" fillId="0" borderId="0" xfId="22" applyFont="1" applyAlignment="1">
      <alignment horizontal="left" vertical="center"/>
    </xf>
    <xf numFmtId="0" fontId="93" fillId="0" borderId="0" xfId="22" applyFont="1" applyAlignment="1">
      <alignment horizontal="center" wrapText="1"/>
    </xf>
    <xf numFmtId="0" fontId="94" fillId="0" borderId="0" xfId="22" applyFont="1" applyAlignment="1">
      <alignment horizontal="left" vertical="center"/>
    </xf>
    <xf numFmtId="0" fontId="94" fillId="0" borderId="0" xfId="22" applyFont="1" applyAlignment="1">
      <alignment horizontal="right" vertical="center"/>
    </xf>
    <xf numFmtId="0" fontId="1" fillId="0" borderId="0" xfId="22"/>
    <xf numFmtId="0" fontId="96" fillId="0" borderId="0" xfId="22" applyFont="1" applyAlignment="1">
      <alignment horizontal="center" vertical="center" wrapText="1"/>
    </xf>
    <xf numFmtId="0" fontId="1" fillId="11" borderId="0" xfId="23" applyFill="1"/>
    <xf numFmtId="0" fontId="1" fillId="0" borderId="0" xfId="23"/>
    <xf numFmtId="0" fontId="31" fillId="11" borderId="0" xfId="23" applyFont="1" applyFill="1"/>
    <xf numFmtId="0" fontId="35" fillId="0" borderId="0" xfId="16" applyFont="1" applyAlignment="1">
      <alignment horizontal="left"/>
    </xf>
    <xf numFmtId="0" fontId="107" fillId="0" borderId="0" xfId="16" applyFont="1" applyAlignment="1">
      <alignment horizontal="center" vertical="center"/>
    </xf>
    <xf numFmtId="0" fontId="108" fillId="0" borderId="0" xfId="16" applyFont="1" applyAlignment="1">
      <alignment horizontal="center" vertical="center"/>
    </xf>
    <xf numFmtId="0" fontId="1" fillId="0" borderId="0" xfId="24"/>
    <xf numFmtId="0" fontId="97" fillId="0" borderId="0" xfId="24" applyFont="1" applyAlignment="1">
      <alignment vertical="top" wrapText="1"/>
    </xf>
    <xf numFmtId="0" fontId="5" fillId="0" borderId="0" xfId="24" applyFont="1" applyAlignment="1">
      <alignment horizontal="center" wrapText="1"/>
    </xf>
    <xf numFmtId="0" fontId="17" fillId="0" borderId="0" xfId="24" applyFont="1"/>
    <xf numFmtId="0" fontId="28" fillId="0" borderId="0" xfId="24" quotePrefix="1" applyFont="1" applyAlignment="1" applyProtection="1">
      <alignment horizontal="left"/>
      <protection locked="0"/>
    </xf>
    <xf numFmtId="0" fontId="28" fillId="0" borderId="0" xfId="24" applyFont="1" applyProtection="1">
      <protection locked="0"/>
    </xf>
    <xf numFmtId="0" fontId="28" fillId="0" borderId="0" xfId="24" applyFont="1" applyAlignment="1" applyProtection="1">
      <alignment horizontal="left"/>
      <protection locked="0"/>
    </xf>
    <xf numFmtId="170" fontId="8" fillId="0" borderId="0" xfId="24" applyNumberFormat="1" applyFont="1"/>
    <xf numFmtId="0" fontId="35" fillId="0" borderId="0" xfId="24" applyFont="1"/>
    <xf numFmtId="0" fontId="1" fillId="0" borderId="46" xfId="24" applyBorder="1"/>
    <xf numFmtId="0" fontId="100" fillId="0" borderId="0" xfId="24" quotePrefix="1" applyFont="1" applyAlignment="1">
      <alignment horizontal="left" vertical="top" wrapText="1"/>
    </xf>
    <xf numFmtId="0" fontId="17" fillId="0" borderId="0" xfId="24" applyFont="1" applyAlignment="1">
      <alignment horizontal="left"/>
    </xf>
    <xf numFmtId="0" fontId="17" fillId="0" borderId="0" xfId="24" quotePrefix="1" applyFont="1" applyAlignment="1">
      <alignment horizontal="left" vertical="top" wrapText="1"/>
    </xf>
    <xf numFmtId="4" fontId="35" fillId="0" borderId="0" xfId="24" quotePrefix="1" applyNumberFormat="1" applyFont="1" applyAlignment="1">
      <alignment horizontal="right" vertical="top" wrapText="1"/>
    </xf>
    <xf numFmtId="0" fontId="17" fillId="0" borderId="0" xfId="24" applyFont="1" applyAlignment="1">
      <alignment horizontal="center" vertical="center"/>
    </xf>
    <xf numFmtId="43" fontId="0" fillId="0" borderId="0" xfId="9" applyFont="1" applyBorder="1"/>
    <xf numFmtId="0" fontId="1" fillId="0" borderId="8" xfId="24" applyBorder="1"/>
    <xf numFmtId="0" fontId="96" fillId="0" borderId="8" xfId="24" applyFont="1" applyBorder="1" applyAlignment="1">
      <alignment horizontal="right"/>
    </xf>
    <xf numFmtId="0" fontId="1" fillId="0" borderId="34" xfId="24" applyBorder="1"/>
    <xf numFmtId="0" fontId="1" fillId="11" borderId="2" xfId="24" applyFill="1" applyBorder="1"/>
    <xf numFmtId="0" fontId="96" fillId="11" borderId="3" xfId="24" applyFont="1" applyFill="1" applyBorder="1" applyAlignment="1">
      <alignment horizontal="right"/>
    </xf>
    <xf numFmtId="0" fontId="96" fillId="11" borderId="3" xfId="24" applyFont="1" applyFill="1" applyBorder="1" applyAlignment="1">
      <alignment horizontal="right" vertical="center"/>
    </xf>
    <xf numFmtId="0" fontId="96" fillId="11" borderId="1" xfId="24" applyFont="1" applyFill="1" applyBorder="1" applyAlignment="1">
      <alignment horizontal="right"/>
    </xf>
    <xf numFmtId="0" fontId="26" fillId="0" borderId="0" xfId="24" applyFont="1" applyAlignment="1">
      <alignment horizontal="justify" vertical="top" wrapText="1"/>
    </xf>
    <xf numFmtId="43" fontId="17" fillId="0" borderId="0" xfId="9" applyFont="1" applyBorder="1" applyAlignment="1">
      <alignment horizontal="right" vertical="center"/>
    </xf>
    <xf numFmtId="0" fontId="100" fillId="0" borderId="0" xfId="24" applyFont="1" applyAlignment="1" applyProtection="1">
      <alignment horizontal="center" vertical="center"/>
      <protection locked="0"/>
    </xf>
    <xf numFmtId="0" fontId="100" fillId="0" borderId="0" xfId="24" applyFont="1" applyAlignment="1">
      <alignment vertical="top" wrapText="1"/>
    </xf>
    <xf numFmtId="0" fontId="26" fillId="17" borderId="0" xfId="22" applyFont="1" applyFill="1"/>
    <xf numFmtId="49" fontId="17" fillId="17" borderId="0" xfId="22" quotePrefix="1" applyNumberFormat="1" applyFont="1" applyFill="1" applyAlignment="1">
      <alignment horizontal="left" vertical="top" wrapText="1"/>
    </xf>
    <xf numFmtId="0" fontId="1" fillId="17" borderId="0" xfId="22" applyFill="1"/>
    <xf numFmtId="0" fontId="17" fillId="17" borderId="0" xfId="22" applyFont="1" applyFill="1" applyAlignment="1">
      <alignment vertical="top" wrapText="1"/>
    </xf>
    <xf numFmtId="0" fontId="100" fillId="0" borderId="0" xfId="24" applyFont="1"/>
    <xf numFmtId="0" fontId="110" fillId="17" borderId="0" xfId="22" applyFont="1" applyFill="1" applyAlignment="1">
      <alignment horizontal="center" vertical="center"/>
    </xf>
    <xf numFmtId="0" fontId="77" fillId="17" borderId="0" xfId="22" applyFont="1" applyFill="1" applyAlignment="1">
      <alignment vertical="center"/>
    </xf>
    <xf numFmtId="0" fontId="77" fillId="17" borderId="0" xfId="22" applyFont="1" applyFill="1" applyAlignment="1">
      <alignment horizontal="justify" vertical="center" wrapText="1"/>
    </xf>
    <xf numFmtId="0" fontId="77" fillId="17" borderId="0" xfId="22" applyFont="1" applyFill="1" applyAlignment="1">
      <alignment horizontal="left" vertical="center"/>
    </xf>
    <xf numFmtId="0" fontId="77" fillId="17" borderId="0" xfId="22" applyFont="1" applyFill="1" applyAlignment="1">
      <alignment vertical="top"/>
    </xf>
    <xf numFmtId="0" fontId="77" fillId="17" borderId="0" xfId="22" applyFont="1" applyFill="1" applyAlignment="1">
      <alignment horizontal="justify" vertical="top" wrapText="1"/>
    </xf>
    <xf numFmtId="0" fontId="110" fillId="0" borderId="0" xfId="24" applyFont="1" applyAlignment="1">
      <alignment horizontal="center" vertical="top" wrapText="1"/>
    </xf>
    <xf numFmtId="0" fontId="1" fillId="0" borderId="0" xfId="24" applyAlignment="1">
      <alignment horizontal="justify" vertical="top" wrapText="1"/>
    </xf>
    <xf numFmtId="0" fontId="100" fillId="0" borderId="0" xfId="24" quotePrefix="1" applyFont="1" applyAlignment="1">
      <alignment horizontal="left"/>
    </xf>
    <xf numFmtId="0" fontId="77" fillId="0" borderId="0" xfId="24" applyFont="1"/>
    <xf numFmtId="0" fontId="21" fillId="0" borderId="0" xfId="24" applyFont="1"/>
    <xf numFmtId="0" fontId="100" fillId="0" borderId="0" xfId="24" applyFont="1" applyAlignment="1">
      <alignment horizontal="left" vertical="center"/>
    </xf>
    <xf numFmtId="0" fontId="26" fillId="0" borderId="0" xfId="22" applyFont="1"/>
    <xf numFmtId="49" fontId="17" fillId="0" borderId="0" xfId="22" quotePrefix="1" applyNumberFormat="1" applyFont="1" applyAlignment="1">
      <alignment horizontal="left" vertical="top" wrapText="1"/>
    </xf>
    <xf numFmtId="0" fontId="17" fillId="0" borderId="0" xfId="22" applyFont="1" applyAlignment="1">
      <alignment vertical="top" wrapText="1"/>
    </xf>
    <xf numFmtId="0" fontId="110" fillId="0" borderId="0" xfId="22" applyFont="1" applyAlignment="1">
      <alignment horizontal="center" vertical="center"/>
    </xf>
    <xf numFmtId="0" fontId="77" fillId="0" borderId="0" xfId="22" applyFont="1" applyAlignment="1">
      <alignment horizontal="justify" vertical="center" wrapText="1"/>
    </xf>
    <xf numFmtId="0" fontId="77" fillId="0" borderId="0" xfId="22" applyFont="1" applyAlignment="1">
      <alignment horizontal="justify" vertical="top" wrapText="1"/>
    </xf>
    <xf numFmtId="0" fontId="77" fillId="0" borderId="0" xfId="22" applyFont="1" applyAlignment="1">
      <alignment horizontal="left" vertical="center"/>
    </xf>
    <xf numFmtId="0" fontId="1" fillId="0" borderId="0" xfId="25"/>
    <xf numFmtId="0" fontId="97" fillId="0" borderId="0" xfId="25" applyFont="1" applyAlignment="1">
      <alignment vertical="top" wrapText="1"/>
    </xf>
    <xf numFmtId="0" fontId="5" fillId="0" borderId="0" xfId="25" applyFont="1" applyAlignment="1">
      <alignment horizontal="center" wrapText="1"/>
    </xf>
    <xf numFmtId="0" fontId="17" fillId="0" borderId="0" xfId="25" applyFont="1"/>
    <xf numFmtId="0" fontId="28" fillId="0" borderId="0" xfId="25" quotePrefix="1" applyFont="1" applyAlignment="1" applyProtection="1">
      <alignment horizontal="left"/>
      <protection locked="0"/>
    </xf>
    <xf numFmtId="0" fontId="28" fillId="0" borderId="0" xfId="25" applyFont="1" applyProtection="1">
      <protection locked="0"/>
    </xf>
    <xf numFmtId="0" fontId="28" fillId="0" borderId="0" xfId="25" applyFont="1" applyAlignment="1" applyProtection="1">
      <alignment horizontal="left"/>
      <protection locked="0"/>
    </xf>
    <xf numFmtId="170" fontId="8" fillId="0" borderId="0" xfId="25" applyNumberFormat="1" applyFont="1"/>
    <xf numFmtId="0" fontId="99" fillId="0" borderId="0" xfId="25" applyFont="1"/>
    <xf numFmtId="0" fontId="100" fillId="0" borderId="0" xfId="25" quotePrefix="1" applyFont="1" applyAlignment="1">
      <alignment horizontal="left" vertical="top" wrapText="1"/>
    </xf>
    <xf numFmtId="0" fontId="99" fillId="0" borderId="0" xfId="25" applyFont="1" applyAlignment="1">
      <alignment horizontal="left" vertical="center"/>
    </xf>
    <xf numFmtId="0" fontId="1" fillId="0" borderId="46" xfId="25" applyBorder="1"/>
    <xf numFmtId="0" fontId="17" fillId="0" borderId="0" xfId="25" applyFont="1" applyAlignment="1">
      <alignment horizontal="left"/>
    </xf>
    <xf numFmtId="0" fontId="17" fillId="0" borderId="0" xfId="25" quotePrefix="1" applyFont="1" applyAlignment="1">
      <alignment horizontal="left" vertical="top" wrapText="1"/>
    </xf>
    <xf numFmtId="0" fontId="99" fillId="0" borderId="0" xfId="25" quotePrefix="1" applyFont="1" applyAlignment="1">
      <alignment horizontal="left" vertical="top" wrapText="1"/>
    </xf>
    <xf numFmtId="0" fontId="17" fillId="0" borderId="46" xfId="25" quotePrefix="1" applyFont="1" applyBorder="1" applyAlignment="1">
      <alignment horizontal="left" vertical="top" wrapText="1"/>
    </xf>
    <xf numFmtId="0" fontId="1" fillId="0" borderId="47" xfId="25" applyBorder="1" applyAlignment="1">
      <alignment horizontal="right"/>
    </xf>
    <xf numFmtId="0" fontId="17" fillId="0" borderId="0" xfId="25" quotePrefix="1" applyFont="1" applyAlignment="1">
      <alignment horizontal="left"/>
    </xf>
    <xf numFmtId="0" fontId="107" fillId="0" borderId="0" xfId="25" applyFont="1" applyAlignment="1">
      <alignment horizontal="center" vertical="center"/>
    </xf>
    <xf numFmtId="0" fontId="1" fillId="0" borderId="47" xfId="25" applyBorder="1"/>
    <xf numFmtId="0" fontId="108" fillId="0" borderId="0" xfId="25" applyFont="1" applyAlignment="1">
      <alignment horizontal="center" vertical="center"/>
    </xf>
    <xf numFmtId="0" fontId="35" fillId="0" borderId="0" xfId="25" applyFont="1" applyAlignment="1">
      <alignment horizontal="center"/>
    </xf>
    <xf numFmtId="0" fontId="35" fillId="0" borderId="53" xfId="25" applyFont="1" applyBorder="1" applyAlignment="1">
      <alignment horizontal="center"/>
    </xf>
    <xf numFmtId="0" fontId="1" fillId="11" borderId="0" xfId="25" applyFill="1"/>
    <xf numFmtId="0" fontId="107" fillId="11" borderId="0" xfId="25" applyFont="1" applyFill="1" applyAlignment="1">
      <alignment horizontal="center" vertical="center"/>
    </xf>
    <xf numFmtId="0" fontId="17" fillId="11" borderId="0" xfId="25" quotePrefix="1" applyFont="1" applyFill="1" applyAlignment="1">
      <alignment horizontal="left" vertical="top" wrapText="1"/>
    </xf>
    <xf numFmtId="0" fontId="35" fillId="11" borderId="0" xfId="25" applyFont="1" applyFill="1" applyAlignment="1">
      <alignment horizontal="left"/>
    </xf>
    <xf numFmtId="0" fontId="2" fillId="11" borderId="0" xfId="25" applyFont="1" applyFill="1"/>
    <xf numFmtId="0" fontId="2" fillId="11" borderId="0" xfId="25" applyFont="1" applyFill="1" applyAlignment="1">
      <alignment horizontal="center" vertical="center"/>
    </xf>
    <xf numFmtId="0" fontId="1" fillId="11" borderId="0" xfId="25" applyFill="1" applyAlignment="1">
      <alignment horizontal="justify" vertical="top" wrapText="1"/>
    </xf>
    <xf numFmtId="0" fontId="1" fillId="0" borderId="0" xfId="25" applyAlignment="1">
      <alignment horizontal="justify" vertical="top" wrapText="1"/>
    </xf>
    <xf numFmtId="0" fontId="2" fillId="11" borderId="0" xfId="25" applyFont="1" applyFill="1" applyAlignment="1">
      <alignment horizontal="center"/>
    </xf>
    <xf numFmtId="0" fontId="98" fillId="0" borderId="0" xfId="25" applyFont="1" applyAlignment="1">
      <alignment vertical="center"/>
    </xf>
    <xf numFmtId="0" fontId="100" fillId="0" borderId="0" xfId="25" applyFont="1"/>
    <xf numFmtId="0" fontId="100" fillId="0" borderId="0" xfId="25" quotePrefix="1" applyFont="1" applyAlignment="1">
      <alignment horizontal="left"/>
    </xf>
    <xf numFmtId="0" fontId="98" fillId="0" borderId="0" xfId="25" applyFont="1" applyAlignment="1">
      <alignment horizontal="justify"/>
    </xf>
    <xf numFmtId="0" fontId="98" fillId="0" borderId="0" xfId="25" applyFont="1" applyAlignment="1">
      <alignment horizontal="left"/>
    </xf>
    <xf numFmtId="0" fontId="46" fillId="0" borderId="0" xfId="19"/>
    <xf numFmtId="0" fontId="97" fillId="0" borderId="0" xfId="23" applyFont="1" applyAlignment="1">
      <alignment vertical="top" wrapText="1"/>
    </xf>
    <xf numFmtId="0" fontId="5" fillId="0" borderId="0" xfId="23" applyFont="1" applyAlignment="1">
      <alignment horizontal="center" wrapText="1"/>
    </xf>
    <xf numFmtId="0" fontId="17" fillId="0" borderId="0" xfId="23" applyFont="1"/>
    <xf numFmtId="0" fontId="28" fillId="0" borderId="0" xfId="23" quotePrefix="1" applyFont="1" applyAlignment="1" applyProtection="1">
      <alignment horizontal="left"/>
      <protection locked="0"/>
    </xf>
    <xf numFmtId="0" fontId="28" fillId="0" borderId="0" xfId="23" applyFont="1" applyProtection="1">
      <protection locked="0"/>
    </xf>
    <xf numFmtId="0" fontId="28" fillId="0" borderId="0" xfId="23" applyFont="1" applyAlignment="1" applyProtection="1">
      <alignment horizontal="left"/>
      <protection locked="0"/>
    </xf>
    <xf numFmtId="170" fontId="8" fillId="0" borderId="0" xfId="23" applyNumberFormat="1" applyFont="1"/>
    <xf numFmtId="0" fontId="35" fillId="0" borderId="0" xfId="23" applyFont="1"/>
    <xf numFmtId="0" fontId="99" fillId="0" borderId="0" xfId="23" applyFont="1"/>
    <xf numFmtId="0" fontId="1" fillId="0" borderId="46" xfId="23" applyBorder="1"/>
    <xf numFmtId="0" fontId="26" fillId="0" borderId="0" xfId="23" applyFont="1" applyAlignment="1">
      <alignment horizontal="justify" vertical="center" wrapText="1"/>
    </xf>
    <xf numFmtId="0" fontId="1" fillId="0" borderId="0" xfId="15"/>
    <xf numFmtId="0" fontId="26" fillId="0" borderId="0" xfId="23" quotePrefix="1" applyFont="1" applyAlignment="1">
      <alignment horizontal="left" vertical="top" wrapText="1"/>
    </xf>
    <xf numFmtId="0" fontId="100" fillId="0" borderId="0" xfId="23" quotePrefix="1" applyFont="1" applyAlignment="1">
      <alignment horizontal="left" vertical="top" wrapText="1"/>
    </xf>
    <xf numFmtId="0" fontId="17" fillId="0" borderId="0" xfId="23" applyFont="1" applyAlignment="1">
      <alignment horizontal="left" vertical="center"/>
    </xf>
    <xf numFmtId="0" fontId="17" fillId="0" borderId="0" xfId="23" quotePrefix="1" applyFont="1" applyAlignment="1">
      <alignment horizontal="left" vertical="top" wrapText="1"/>
    </xf>
    <xf numFmtId="0" fontId="26" fillId="0" borderId="0" xfId="23" applyFont="1" applyAlignment="1">
      <alignment horizontal="left" vertical="center"/>
    </xf>
    <xf numFmtId="4" fontId="96" fillId="0" borderId="0" xfId="23" quotePrefix="1" applyNumberFormat="1" applyFont="1" applyAlignment="1">
      <alignment horizontal="right" vertical="center" wrapText="1"/>
    </xf>
    <xf numFmtId="0" fontId="17" fillId="0" borderId="0" xfId="23" quotePrefix="1" applyFont="1" applyAlignment="1">
      <alignment horizontal="left"/>
    </xf>
    <xf numFmtId="0" fontId="26" fillId="0" borderId="0" xfId="23" applyFont="1" applyAlignment="1">
      <alignment vertical="center"/>
    </xf>
    <xf numFmtId="0" fontId="26" fillId="0" borderId="0" xfId="23" applyFont="1"/>
    <xf numFmtId="0" fontId="77" fillId="0" borderId="0" xfId="23" applyFont="1"/>
    <xf numFmtId="0" fontId="9" fillId="0" borderId="0" xfId="23" applyFont="1" applyAlignment="1">
      <alignment horizontal="center" vertical="center"/>
    </xf>
    <xf numFmtId="168" fontId="17" fillId="0" borderId="0" xfId="23" applyNumberFormat="1" applyFont="1" applyAlignment="1">
      <alignment horizontal="center" vertical="center"/>
    </xf>
    <xf numFmtId="0" fontId="17" fillId="0" borderId="0" xfId="23" applyFont="1" applyAlignment="1">
      <alignment horizontal="center" vertical="center"/>
    </xf>
    <xf numFmtId="0" fontId="100" fillId="0" borderId="0" xfId="23" applyFont="1" applyAlignment="1">
      <alignment vertical="top" wrapText="1"/>
    </xf>
    <xf numFmtId="0" fontId="100" fillId="0" borderId="0" xfId="23" applyFont="1"/>
    <xf numFmtId="0" fontId="100" fillId="0" borderId="0" xfId="23" quotePrefix="1" applyFont="1" applyAlignment="1">
      <alignment horizontal="left"/>
    </xf>
    <xf numFmtId="0" fontId="1" fillId="0" borderId="0" xfId="23" applyAlignment="1">
      <alignment wrapText="1"/>
    </xf>
    <xf numFmtId="0" fontId="21" fillId="0" borderId="0" xfId="23" applyFont="1"/>
    <xf numFmtId="0" fontId="1" fillId="0" borderId="0" xfId="23" applyAlignment="1">
      <alignment horizontal="left" vertical="center"/>
    </xf>
    <xf numFmtId="0" fontId="100" fillId="0" borderId="0" xfId="23" applyFont="1" applyAlignment="1">
      <alignment horizontal="left"/>
    </xf>
    <xf numFmtId="0" fontId="1" fillId="0" borderId="0" xfId="21"/>
    <xf numFmtId="0" fontId="97" fillId="0" borderId="0" xfId="21" applyFont="1" applyAlignment="1">
      <alignment vertical="top" wrapText="1"/>
    </xf>
    <xf numFmtId="0" fontId="5" fillId="0" borderId="0" xfId="21" applyFont="1" applyAlignment="1">
      <alignment horizontal="center" wrapText="1"/>
    </xf>
    <xf numFmtId="0" fontId="17" fillId="0" borderId="0" xfId="21" applyFont="1"/>
    <xf numFmtId="0" fontId="28" fillId="0" borderId="0" xfId="21" quotePrefix="1" applyFont="1" applyAlignment="1" applyProtection="1">
      <alignment horizontal="left"/>
      <protection locked="0"/>
    </xf>
    <xf numFmtId="0" fontId="28" fillId="0" borderId="0" xfId="21" applyFont="1" applyProtection="1">
      <protection locked="0"/>
    </xf>
    <xf numFmtId="0" fontId="28" fillId="0" borderId="0" xfId="21" applyFont="1" applyAlignment="1" applyProtection="1">
      <alignment horizontal="left"/>
      <protection locked="0"/>
    </xf>
    <xf numFmtId="170" fontId="8" fillId="0" borderId="0" xfId="21" applyNumberFormat="1" applyFont="1"/>
    <xf numFmtId="0" fontId="35" fillId="0" borderId="0" xfId="21" applyFont="1"/>
    <xf numFmtId="0" fontId="1" fillId="0" borderId="46" xfId="21" applyBorder="1"/>
    <xf numFmtId="0" fontId="100" fillId="0" borderId="0" xfId="21" applyFont="1" applyAlignment="1">
      <alignment horizontal="justify" vertical="top" wrapText="1"/>
    </xf>
    <xf numFmtId="0" fontId="100" fillId="0" borderId="0" xfId="21" quotePrefix="1" applyFont="1" applyAlignment="1">
      <alignment horizontal="left" vertical="top" wrapText="1"/>
    </xf>
    <xf numFmtId="0" fontId="101" fillId="0" borderId="0" xfId="21" applyFont="1" applyAlignment="1">
      <alignment horizontal="right" vertical="center"/>
    </xf>
    <xf numFmtId="0" fontId="17" fillId="0" borderId="0" xfId="21" applyFont="1" applyAlignment="1">
      <alignment horizontal="left"/>
    </xf>
    <xf numFmtId="0" fontId="17" fillId="0" borderId="0" xfId="21" applyFont="1" applyAlignment="1">
      <alignment horizontal="center" vertical="center"/>
    </xf>
    <xf numFmtId="0" fontId="17" fillId="0" borderId="0" xfId="21" quotePrefix="1" applyFont="1" applyAlignment="1">
      <alignment horizontal="justify" vertical="top" wrapText="1"/>
    </xf>
    <xf numFmtId="0" fontId="17" fillId="0" borderId="0" xfId="21" applyFont="1" applyAlignment="1">
      <alignment horizontal="justify" vertical="top" wrapText="1"/>
    </xf>
    <xf numFmtId="0" fontId="100" fillId="0" borderId="0" xfId="21" applyFont="1"/>
    <xf numFmtId="0" fontId="110" fillId="0" borderId="0" xfId="21" applyFont="1" applyAlignment="1">
      <alignment horizontal="center"/>
    </xf>
    <xf numFmtId="0" fontId="110" fillId="0" borderId="0" xfId="21" applyFont="1" applyAlignment="1">
      <alignment horizontal="center" vertical="top" wrapText="1"/>
    </xf>
    <xf numFmtId="0" fontId="1" fillId="0" borderId="0" xfId="21" applyAlignment="1">
      <alignment horizontal="justify" vertical="top" wrapText="1"/>
    </xf>
    <xf numFmtId="0" fontId="21" fillId="0" borderId="0" xfId="21" applyFont="1"/>
    <xf numFmtId="0" fontId="100" fillId="0" borderId="0" xfId="21" applyFont="1" applyAlignment="1">
      <alignment horizontal="left" vertical="center"/>
    </xf>
    <xf numFmtId="0" fontId="1" fillId="0" borderId="0" xfId="26"/>
    <xf numFmtId="0" fontId="91" fillId="0" borderId="0" xfId="3" applyFont="1" applyAlignment="1">
      <alignment horizontal="left" vertical="center"/>
    </xf>
    <xf numFmtId="0" fontId="92" fillId="0" borderId="0" xfId="3" applyFont="1" applyAlignment="1">
      <alignment horizontal="left" vertical="center"/>
    </xf>
    <xf numFmtId="0" fontId="93" fillId="0" borderId="0" xfId="3" applyFont="1" applyAlignment="1">
      <alignment horizontal="center" wrapText="1"/>
    </xf>
    <xf numFmtId="0" fontId="94" fillId="0" borderId="0" xfId="3" applyFont="1" applyAlignment="1">
      <alignment horizontal="left" vertical="center"/>
    </xf>
    <xf numFmtId="0" fontId="94" fillId="0" borderId="0" xfId="3" applyFont="1" applyAlignment="1">
      <alignment horizontal="right" vertical="center"/>
    </xf>
    <xf numFmtId="0" fontId="96" fillId="0" borderId="0" xfId="3" applyFont="1" applyAlignment="1">
      <alignment horizontal="center" vertical="center" wrapText="1"/>
    </xf>
    <xf numFmtId="0" fontId="97" fillId="0" borderId="0" xfId="26" applyFont="1" applyAlignment="1">
      <alignment vertical="top" wrapText="1"/>
    </xf>
    <xf numFmtId="0" fontId="5" fillId="0" borderId="0" xfId="26" applyFont="1" applyAlignment="1">
      <alignment horizontal="center" wrapText="1"/>
    </xf>
    <xf numFmtId="0" fontId="17" fillId="0" borderId="0" xfId="26" applyFont="1"/>
    <xf numFmtId="0" fontId="28" fillId="0" borderId="0" xfId="26" quotePrefix="1" applyFont="1" applyAlignment="1" applyProtection="1">
      <alignment horizontal="left"/>
      <protection locked="0"/>
    </xf>
    <xf numFmtId="0" fontId="28" fillId="0" borderId="0" xfId="26" applyFont="1" applyProtection="1">
      <protection locked="0"/>
    </xf>
    <xf numFmtId="0" fontId="28" fillId="0" borderId="0" xfId="26" applyFont="1" applyAlignment="1" applyProtection="1">
      <alignment horizontal="left"/>
      <protection locked="0"/>
    </xf>
    <xf numFmtId="170" fontId="8" fillId="0" borderId="0" xfId="26" applyNumberFormat="1" applyFont="1"/>
    <xf numFmtId="0" fontId="8" fillId="0" borderId="0" xfId="26" applyFont="1"/>
    <xf numFmtId="0" fontId="109" fillId="0" borderId="0" xfId="15" applyFont="1" applyAlignment="1">
      <alignment horizontal="center" vertical="center"/>
    </xf>
    <xf numFmtId="0" fontId="1" fillId="0" borderId="46" xfId="26" applyBorder="1"/>
    <xf numFmtId="0" fontId="100" fillId="0" borderId="0" xfId="26" quotePrefix="1" applyFont="1" applyAlignment="1">
      <alignment horizontal="left" vertical="top" wrapText="1"/>
    </xf>
    <xf numFmtId="0" fontId="17" fillId="0" borderId="0" xfId="26" quotePrefix="1" applyFont="1" applyAlignment="1">
      <alignment horizontal="left"/>
    </xf>
    <xf numFmtId="0" fontId="35" fillId="0" borderId="0" xfId="15" applyFont="1" applyAlignment="1">
      <alignment horizontal="center"/>
    </xf>
    <xf numFmtId="0" fontId="35" fillId="0" borderId="0" xfId="15" applyFont="1" applyAlignment="1">
      <alignment horizontal="center" vertical="top"/>
    </xf>
    <xf numFmtId="0" fontId="100" fillId="0" borderId="0" xfId="26" applyFont="1"/>
    <xf numFmtId="0" fontId="100" fillId="0" borderId="0" xfId="26" quotePrefix="1" applyFont="1" applyAlignment="1">
      <alignment horizontal="left"/>
    </xf>
    <xf numFmtId="0" fontId="17" fillId="0" borderId="0" xfId="15" applyFont="1" applyAlignment="1">
      <alignment horizontal="justify" vertical="top" wrapText="1"/>
    </xf>
    <xf numFmtId="0" fontId="1" fillId="0" borderId="0" xfId="15" applyAlignment="1">
      <alignment horizontal="justify" vertical="top" wrapText="1"/>
    </xf>
    <xf numFmtId="0" fontId="72" fillId="0" borderId="0" xfId="15" applyFont="1" applyAlignment="1">
      <alignment horizontal="justify" vertical="top" wrapText="1"/>
    </xf>
    <xf numFmtId="0" fontId="32" fillId="0" borderId="0" xfId="26" applyFont="1" applyAlignment="1">
      <alignment horizontal="justify"/>
    </xf>
    <xf numFmtId="0" fontId="21" fillId="0" borderId="0" xfId="26" applyFont="1"/>
    <xf numFmtId="0" fontId="100" fillId="0" borderId="0" xfId="26" applyFont="1" applyAlignment="1">
      <alignment horizontal="center"/>
    </xf>
    <xf numFmtId="0" fontId="100" fillId="0" borderId="0" xfId="26" applyFont="1" applyAlignment="1">
      <alignment horizontal="left"/>
    </xf>
    <xf numFmtId="0" fontId="1" fillId="0" borderId="0" xfId="27"/>
    <xf numFmtId="0" fontId="97" fillId="0" borderId="0" xfId="27" applyFont="1" applyAlignment="1">
      <alignment vertical="top" wrapText="1"/>
    </xf>
    <xf numFmtId="0" fontId="5" fillId="0" borderId="0" xfId="27" applyFont="1" applyAlignment="1">
      <alignment horizontal="center" wrapText="1"/>
    </xf>
    <xf numFmtId="0" fontId="8" fillId="0" borderId="0" xfId="27" applyFont="1"/>
    <xf numFmtId="0" fontId="17" fillId="0" borderId="0" xfId="27" applyFont="1"/>
    <xf numFmtId="0" fontId="28" fillId="0" borderId="0" xfId="27" quotePrefix="1" applyFont="1" applyAlignment="1" applyProtection="1">
      <alignment horizontal="left"/>
      <protection locked="0"/>
    </xf>
    <xf numFmtId="0" fontId="28" fillId="0" borderId="0" xfId="27" applyFont="1" applyProtection="1">
      <protection locked="0"/>
    </xf>
    <xf numFmtId="0" fontId="28" fillId="0" borderId="0" xfId="27" applyFont="1" applyAlignment="1" applyProtection="1">
      <alignment horizontal="left"/>
      <protection locked="0"/>
    </xf>
    <xf numFmtId="170" fontId="8" fillId="0" borderId="0" xfId="27" applyNumberFormat="1" applyFont="1"/>
    <xf numFmtId="0" fontId="35" fillId="0" borderId="0" xfId="27" applyFont="1"/>
    <xf numFmtId="0" fontId="109" fillId="0" borderId="0" xfId="27" applyFont="1" applyAlignment="1">
      <alignment horizontal="center" vertical="center"/>
    </xf>
    <xf numFmtId="0" fontId="1" fillId="0" borderId="46" xfId="27" applyBorder="1"/>
    <xf numFmtId="0" fontId="17" fillId="0" borderId="0" xfId="27" applyFont="1" applyAlignment="1">
      <alignment horizontal="left"/>
    </xf>
    <xf numFmtId="0" fontId="17" fillId="0" borderId="0" xfId="27" quotePrefix="1" applyFont="1" applyAlignment="1">
      <alignment horizontal="left" vertical="top" wrapText="1"/>
    </xf>
    <xf numFmtId="0" fontId="35" fillId="0" borderId="0" xfId="27" applyFont="1" applyAlignment="1">
      <alignment horizontal="left"/>
    </xf>
    <xf numFmtId="0" fontId="100" fillId="0" borderId="0" xfId="27" quotePrefix="1" applyFont="1" applyAlignment="1">
      <alignment horizontal="left" vertical="top" wrapText="1"/>
    </xf>
    <xf numFmtId="0" fontId="17" fillId="0" borderId="0" xfId="27" quotePrefix="1" applyFont="1" applyAlignment="1">
      <alignment horizontal="left"/>
    </xf>
    <xf numFmtId="0" fontId="98" fillId="0" borderId="0" xfId="27" applyFont="1" applyAlignment="1">
      <alignment vertical="center"/>
    </xf>
    <xf numFmtId="0" fontId="98" fillId="0" borderId="0" xfId="27" applyFont="1" applyAlignment="1">
      <alignment horizontal="left"/>
    </xf>
    <xf numFmtId="0" fontId="98" fillId="0" borderId="0" xfId="27" applyFont="1" applyAlignment="1">
      <alignment horizontal="justify"/>
    </xf>
    <xf numFmtId="0" fontId="1" fillId="0" borderId="0" xfId="28"/>
    <xf numFmtId="0" fontId="97" fillId="0" borderId="0" xfId="28" applyFont="1" applyAlignment="1">
      <alignment vertical="top" wrapText="1"/>
    </xf>
    <xf numFmtId="0" fontId="5" fillId="0" borderId="0" xfId="28" applyFont="1" applyAlignment="1">
      <alignment horizontal="center" wrapText="1"/>
    </xf>
    <xf numFmtId="0" fontId="17" fillId="0" borderId="0" xfId="28" applyFont="1"/>
    <xf numFmtId="0" fontId="28" fillId="0" borderId="0" xfId="28" quotePrefix="1" applyFont="1" applyAlignment="1" applyProtection="1">
      <alignment horizontal="left"/>
      <protection locked="0"/>
    </xf>
    <xf numFmtId="0" fontId="28" fillId="0" borderId="0" xfId="28" applyFont="1" applyProtection="1">
      <protection locked="0"/>
    </xf>
    <xf numFmtId="0" fontId="28" fillId="0" borderId="0" xfId="28" applyFont="1" applyAlignment="1" applyProtection="1">
      <alignment horizontal="left"/>
      <protection locked="0"/>
    </xf>
    <xf numFmtId="170" fontId="8" fillId="0" borderId="0" xfId="28" applyNumberFormat="1" applyFont="1"/>
    <xf numFmtId="0" fontId="8" fillId="0" borderId="0" xfId="28" applyFont="1"/>
    <xf numFmtId="0" fontId="35" fillId="0" borderId="0" xfId="28" applyFont="1"/>
    <xf numFmtId="0" fontId="99" fillId="0" borderId="0" xfId="28" applyFont="1"/>
    <xf numFmtId="0" fontId="1" fillId="0" borderId="46" xfId="28" applyBorder="1"/>
    <xf numFmtId="0" fontId="100" fillId="0" borderId="0" xfId="28" quotePrefix="1" applyFont="1" applyAlignment="1">
      <alignment horizontal="left" vertical="top" wrapText="1"/>
    </xf>
    <xf numFmtId="0" fontId="17" fillId="0" borderId="0" xfId="28" applyFont="1" applyAlignment="1">
      <alignment horizontal="left"/>
    </xf>
    <xf numFmtId="0" fontId="17" fillId="0" borderId="0" xfId="28" quotePrefix="1" applyFont="1" applyAlignment="1">
      <alignment horizontal="left" vertical="top" wrapText="1"/>
    </xf>
    <xf numFmtId="0" fontId="17" fillId="0" borderId="0" xfId="28" applyFont="1" applyAlignment="1">
      <alignment horizontal="justify" vertical="top" wrapText="1"/>
    </xf>
    <xf numFmtId="0" fontId="107" fillId="0" borderId="0" xfId="28" applyFont="1" applyAlignment="1">
      <alignment horizontal="center" vertical="center"/>
    </xf>
    <xf numFmtId="0" fontId="17" fillId="0" borderId="0" xfId="28" quotePrefix="1" applyFont="1" applyAlignment="1">
      <alignment horizontal="left"/>
    </xf>
    <xf numFmtId="0" fontId="108" fillId="0" borderId="0" xfId="28" applyFont="1" applyAlignment="1">
      <alignment horizontal="center" vertical="center"/>
    </xf>
    <xf numFmtId="0" fontId="35" fillId="0" borderId="0" xfId="28" applyFont="1" applyAlignment="1">
      <alignment horizontal="center"/>
    </xf>
    <xf numFmtId="0" fontId="98" fillId="0" borderId="0" xfId="28" applyFont="1" applyAlignment="1">
      <alignment vertical="center"/>
    </xf>
    <xf numFmtId="0" fontId="35" fillId="0" borderId="0" xfId="28" applyFont="1" applyAlignment="1">
      <alignment horizontal="left"/>
    </xf>
    <xf numFmtId="0" fontId="1" fillId="0" borderId="0" xfId="28" applyAlignment="1">
      <alignment vertical="center"/>
    </xf>
    <xf numFmtId="0" fontId="98" fillId="0" borderId="0" xfId="28" applyFont="1" applyAlignment="1">
      <alignment horizontal="left"/>
    </xf>
    <xf numFmtId="0" fontId="98" fillId="0" borderId="0" xfId="28" applyFont="1" applyAlignment="1">
      <alignment horizontal="justify"/>
    </xf>
    <xf numFmtId="0" fontId="1" fillId="0" borderId="0" xfId="29"/>
    <xf numFmtId="0" fontId="97" fillId="0" borderId="0" xfId="29" applyFont="1" applyAlignment="1">
      <alignment vertical="top" wrapText="1"/>
    </xf>
    <xf numFmtId="0" fontId="5" fillId="0" borderId="0" xfId="29" applyFont="1" applyAlignment="1">
      <alignment horizontal="center" wrapText="1"/>
    </xf>
    <xf numFmtId="0" fontId="17" fillId="0" borderId="0" xfId="29" applyFont="1"/>
    <xf numFmtId="0" fontId="28" fillId="0" borderId="0" xfId="29" quotePrefix="1" applyFont="1" applyAlignment="1" applyProtection="1">
      <alignment horizontal="left"/>
      <protection locked="0"/>
    </xf>
    <xf numFmtId="0" fontId="28" fillId="0" borderId="0" xfId="29" applyFont="1" applyProtection="1">
      <protection locked="0"/>
    </xf>
    <xf numFmtId="0" fontId="28" fillId="0" borderId="0" xfId="29" applyFont="1" applyAlignment="1" applyProtection="1">
      <alignment horizontal="left"/>
      <protection locked="0"/>
    </xf>
    <xf numFmtId="170" fontId="8" fillId="0" borderId="0" xfId="29" applyNumberFormat="1" applyFont="1"/>
    <xf numFmtId="0" fontId="8" fillId="0" borderId="0" xfId="29" applyFont="1"/>
    <xf numFmtId="0" fontId="100" fillId="0" borderId="0" xfId="29" quotePrefix="1" applyFont="1" applyAlignment="1">
      <alignment horizontal="left" vertical="top" wrapText="1"/>
    </xf>
    <xf numFmtId="0" fontId="99" fillId="0" borderId="0" xfId="29" applyFont="1" applyAlignment="1">
      <alignment horizontal="left" vertical="center"/>
    </xf>
    <xf numFmtId="0" fontId="1" fillId="0" borderId="46" xfId="29" applyBorder="1"/>
    <xf numFmtId="0" fontId="17" fillId="0" borderId="0" xfId="29" applyFont="1" applyAlignment="1">
      <alignment horizontal="left"/>
    </xf>
    <xf numFmtId="0" fontId="17" fillId="0" borderId="0" xfId="29" quotePrefix="1" applyFont="1" applyAlignment="1">
      <alignment horizontal="left" vertical="top" wrapText="1"/>
    </xf>
    <xf numFmtId="0" fontId="35" fillId="0" borderId="0" xfId="29" applyFont="1" applyAlignment="1">
      <alignment horizontal="left"/>
    </xf>
    <xf numFmtId="0" fontId="17" fillId="0" borderId="0" xfId="29" quotePrefix="1" applyFont="1" applyAlignment="1">
      <alignment horizontal="left"/>
    </xf>
    <xf numFmtId="0" fontId="107" fillId="0" borderId="0" xfId="29" applyFont="1" applyAlignment="1">
      <alignment horizontal="center" vertical="center"/>
    </xf>
    <xf numFmtId="0" fontId="108" fillId="0" borderId="0" xfId="29" applyFont="1" applyAlignment="1">
      <alignment horizontal="center" vertical="center"/>
    </xf>
    <xf numFmtId="0" fontId="35" fillId="0" borderId="0" xfId="29" applyFont="1" applyAlignment="1">
      <alignment horizontal="center"/>
    </xf>
    <xf numFmtId="0" fontId="98" fillId="0" borderId="0" xfId="29" applyFont="1" applyAlignment="1">
      <alignment vertical="center"/>
    </xf>
    <xf numFmtId="0" fontId="100" fillId="0" borderId="0" xfId="29" applyFont="1"/>
    <xf numFmtId="0" fontId="1" fillId="0" borderId="0" xfId="29" applyAlignment="1">
      <alignment horizontal="justify" vertical="top" wrapText="1"/>
    </xf>
    <xf numFmtId="0" fontId="98" fillId="0" borderId="0" xfId="29" applyFont="1" applyAlignment="1">
      <alignment horizontal="justify"/>
    </xf>
    <xf numFmtId="0" fontId="100" fillId="0" borderId="0" xfId="29" quotePrefix="1" applyFont="1" applyAlignment="1">
      <alignment horizontal="left"/>
    </xf>
    <xf numFmtId="0" fontId="113" fillId="0" borderId="0" xfId="19" applyFont="1" applyAlignment="1">
      <alignment horizontal="center" vertical="center" wrapText="1"/>
    </xf>
    <xf numFmtId="0" fontId="96" fillId="0" borderId="0" xfId="18" applyFont="1" applyAlignment="1">
      <alignment horizontal="center" vertical="center" wrapText="1"/>
    </xf>
    <xf numFmtId="0" fontId="114" fillId="0" borderId="0" xfId="19" applyFont="1" applyAlignment="1">
      <alignment horizontal="center" vertical="center" wrapText="1"/>
    </xf>
    <xf numFmtId="0" fontId="99" fillId="0" borderId="0" xfId="26" applyFont="1"/>
    <xf numFmtId="0" fontId="29" fillId="0" borderId="0" xfId="15" applyFont="1" applyAlignment="1">
      <alignment horizontal="justify" vertical="top" wrapText="1"/>
    </xf>
    <xf numFmtId="0" fontId="115" fillId="0" borderId="0" xfId="15" applyFont="1" applyAlignment="1">
      <alignment horizontal="justify" vertical="center"/>
    </xf>
    <xf numFmtId="0" fontId="116" fillId="0" borderId="0" xfId="15" applyFont="1" applyAlignment="1">
      <alignment horizontal="center" vertical="center"/>
    </xf>
    <xf numFmtId="0" fontId="26" fillId="0" borderId="0" xfId="27" applyFont="1" applyAlignment="1">
      <alignment horizontal="left"/>
    </xf>
    <xf numFmtId="0" fontId="77" fillId="0" borderId="0" xfId="27" applyFont="1"/>
    <xf numFmtId="0" fontId="0" fillId="28" borderId="0" xfId="0" applyFill="1" applyAlignment="1">
      <alignment horizontal="left" vertical="center"/>
    </xf>
    <xf numFmtId="0" fontId="9" fillId="0" borderId="0" xfId="0" applyFont="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49" fontId="14" fillId="0" borderId="12" xfId="0" applyNumberFormat="1" applyFont="1" applyBorder="1" applyAlignment="1">
      <alignment horizontal="centerContinuous"/>
    </xf>
    <xf numFmtId="0" fontId="0" fillId="0" borderId="12" xfId="0" applyBorder="1" applyAlignment="1">
      <alignment horizontal="centerContinuous"/>
    </xf>
    <xf numFmtId="0" fontId="38" fillId="0" borderId="12" xfId="0" applyFont="1" applyBorder="1" applyAlignment="1">
      <alignment horizontal="centerContinuous"/>
    </xf>
    <xf numFmtId="0" fontId="6" fillId="0" borderId="17" xfId="0" applyFont="1" applyBorder="1" applyAlignment="1">
      <alignment horizontal="centerContinuous"/>
    </xf>
    <xf numFmtId="0" fontId="0" fillId="0" borderId="18" xfId="0" applyBorder="1" applyAlignment="1">
      <alignment horizontal="centerContinuous"/>
    </xf>
    <xf numFmtId="0" fontId="0" fillId="0" borderId="20" xfId="0" applyBorder="1" applyAlignment="1">
      <alignment horizontal="centerContinuous"/>
    </xf>
    <xf numFmtId="0" fontId="0" fillId="16" borderId="17" xfId="0" applyFill="1" applyBorder="1"/>
    <xf numFmtId="0" fontId="0" fillId="16" borderId="18" xfId="0" applyFill="1" applyBorder="1"/>
    <xf numFmtId="0" fontId="0" fillId="16" borderId="20" xfId="0" applyFill="1" applyBorder="1"/>
    <xf numFmtId="0" fontId="8" fillId="0" borderId="12" xfId="0" applyFont="1" applyBorder="1" applyAlignment="1">
      <alignment horizontal="centerContinuous"/>
    </xf>
    <xf numFmtId="0" fontId="0" fillId="0" borderId="12" xfId="0"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Continuous" vertical="center"/>
    </xf>
    <xf numFmtId="0" fontId="0" fillId="15" borderId="12" xfId="0" applyFill="1" applyBorder="1" applyAlignment="1">
      <alignment horizontal="center" vertical="center"/>
    </xf>
    <xf numFmtId="49" fontId="0" fillId="0" borderId="12" xfId="0" applyNumberFormat="1" applyBorder="1" applyAlignment="1">
      <alignment horizontal="left" vertical="center"/>
    </xf>
    <xf numFmtId="49" fontId="0" fillId="0" borderId="12" xfId="0" applyNumberFormat="1" applyBorder="1" applyAlignment="1">
      <alignment horizontal="left" vertical="center" wrapText="1"/>
    </xf>
    <xf numFmtId="0" fontId="17" fillId="0" borderId="12" xfId="0" applyFont="1" applyBorder="1" applyAlignment="1">
      <alignment horizontal="centerContinuous"/>
    </xf>
    <xf numFmtId="0" fontId="14" fillId="0" borderId="12" xfId="0" applyFont="1" applyBorder="1" applyAlignment="1">
      <alignment horizontal="centerContinuous"/>
    </xf>
    <xf numFmtId="49" fontId="14" fillId="4" borderId="4" xfId="0" applyNumberFormat="1" applyFont="1" applyFill="1" applyBorder="1" applyAlignment="1">
      <alignment horizontal="centerContinuous" vertical="center"/>
    </xf>
    <xf numFmtId="0" fontId="0" fillId="8" borderId="2" xfId="0" applyFill="1" applyBorder="1" applyAlignment="1">
      <alignment wrapText="1"/>
    </xf>
    <xf numFmtId="0" fontId="0" fillId="8" borderId="4" xfId="0" applyFill="1" applyBorder="1" applyAlignment="1">
      <alignment wrapText="1"/>
    </xf>
    <xf numFmtId="0" fontId="0" fillId="8" borderId="2" xfId="0" applyFill="1" applyBorder="1" applyAlignment="1">
      <alignment horizontal="justify" vertical="top" wrapText="1"/>
    </xf>
    <xf numFmtId="0" fontId="0" fillId="8" borderId="4" xfId="0" applyFill="1" applyBorder="1" applyAlignment="1">
      <alignment horizontal="justify" vertical="top" wrapText="1"/>
    </xf>
    <xf numFmtId="0" fontId="0" fillId="8" borderId="2" xfId="0" applyFill="1" applyBorder="1" applyAlignment="1">
      <alignment horizontal="left" vertical="center"/>
    </xf>
    <xf numFmtId="0" fontId="0" fillId="8" borderId="4" xfId="0" applyFill="1" applyBorder="1" applyAlignment="1">
      <alignment horizontal="left" vertical="center"/>
    </xf>
    <xf numFmtId="0" fontId="0" fillId="8" borderId="2" xfId="0" applyFill="1" applyBorder="1" applyAlignment="1">
      <alignment vertical="top" wrapText="1"/>
    </xf>
    <xf numFmtId="0" fontId="0" fillId="8" borderId="4" xfId="0" applyFill="1" applyBorder="1" applyAlignment="1">
      <alignment vertical="top" wrapText="1"/>
    </xf>
    <xf numFmtId="0" fontId="15" fillId="11" borderId="7" xfId="0" applyFont="1" applyFill="1" applyBorder="1" applyAlignment="1">
      <alignment horizontal="left" vertical="center" wrapText="1"/>
    </xf>
    <xf numFmtId="0" fontId="15" fillId="11" borderId="8" xfId="0" applyFont="1" applyFill="1" applyBorder="1" applyAlignment="1">
      <alignment horizontal="left"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28" fillId="14" borderId="12" xfId="3" applyFont="1" applyFill="1" applyBorder="1" applyAlignment="1" applyProtection="1">
      <alignment horizontal="center" vertical="center" wrapText="1"/>
      <protection locked="0"/>
    </xf>
    <xf numFmtId="0" fontId="35" fillId="11" borderId="1" xfId="1" applyFont="1" applyFill="1" applyBorder="1" applyAlignment="1" applyProtection="1">
      <alignment horizontal="center" vertical="center" textRotation="90" wrapText="1"/>
      <protection locked="0"/>
    </xf>
    <xf numFmtId="0" fontId="29" fillId="11" borderId="22" xfId="1" applyFont="1" applyFill="1" applyBorder="1" applyAlignment="1" applyProtection="1">
      <alignment horizontal="center" vertical="center" wrapText="1"/>
      <protection locked="0"/>
    </xf>
    <xf numFmtId="0" fontId="29" fillId="11" borderId="25" xfId="1" applyFont="1" applyFill="1" applyBorder="1" applyAlignment="1" applyProtection="1">
      <alignment horizontal="center" vertical="center" wrapText="1"/>
      <protection locked="0"/>
    </xf>
    <xf numFmtId="0" fontId="51" fillId="9" borderId="12" xfId="1" applyFont="1" applyFill="1" applyBorder="1" applyAlignment="1">
      <alignment horizontal="center" vertical="center"/>
    </xf>
    <xf numFmtId="49" fontId="51" fillId="9" borderId="12" xfId="1" applyNumberFormat="1" applyFont="1" applyFill="1" applyBorder="1" applyAlignment="1">
      <alignment horizontal="center" vertical="center" wrapText="1"/>
    </xf>
    <xf numFmtId="49" fontId="51" fillId="9" borderId="12" xfId="1" applyNumberFormat="1" applyFont="1" applyFill="1" applyBorder="1" applyAlignment="1">
      <alignment horizontal="center" vertical="center"/>
    </xf>
    <xf numFmtId="49" fontId="65" fillId="21" borderId="12" xfId="11" quotePrefix="1" applyNumberFormat="1" applyFont="1" applyFill="1" applyBorder="1" applyAlignment="1">
      <alignment horizontal="center" vertical="center" wrapText="1"/>
    </xf>
    <xf numFmtId="0" fontId="59" fillId="16" borderId="2" xfId="0" applyFont="1" applyFill="1" applyBorder="1" applyAlignment="1">
      <alignment horizontal="left" vertical="center" wrapText="1"/>
    </xf>
    <xf numFmtId="0" fontId="59" fillId="16" borderId="3" xfId="0" applyFont="1" applyFill="1" applyBorder="1" applyAlignment="1">
      <alignment horizontal="left" vertical="center" wrapText="1"/>
    </xf>
    <xf numFmtId="0" fontId="59" fillId="16" borderId="4" xfId="0" applyFont="1" applyFill="1" applyBorder="1" applyAlignment="1">
      <alignment horizontal="left" vertical="center" wrapText="1"/>
    </xf>
    <xf numFmtId="0" fontId="60" fillId="19" borderId="8" xfId="0" applyFont="1" applyFill="1" applyBorder="1" applyAlignment="1">
      <alignment horizontal="center" vertical="center" wrapText="1"/>
    </xf>
    <xf numFmtId="0" fontId="60" fillId="19" borderId="34" xfId="0" applyFont="1" applyFill="1" applyBorder="1" applyAlignment="1">
      <alignment horizontal="center" vertical="center" wrapText="1"/>
    </xf>
    <xf numFmtId="0" fontId="60" fillId="19" borderId="19" xfId="0" applyFont="1" applyFill="1" applyBorder="1" applyAlignment="1">
      <alignment horizontal="center" vertical="center" wrapText="1"/>
    </xf>
    <xf numFmtId="0" fontId="60" fillId="19" borderId="36" xfId="0" applyFont="1" applyFill="1" applyBorder="1" applyAlignment="1">
      <alignment horizontal="center" vertical="center" wrapText="1"/>
    </xf>
    <xf numFmtId="37" fontId="64" fillId="20" borderId="12" xfId="11" applyFont="1" applyFill="1" applyBorder="1" applyAlignment="1">
      <alignment horizontal="center" vertical="center"/>
    </xf>
    <xf numFmtId="37" fontId="65" fillId="20" borderId="12" xfId="11" applyFont="1" applyFill="1" applyBorder="1" applyAlignment="1">
      <alignment horizontal="center" vertical="center"/>
    </xf>
    <xf numFmtId="37" fontId="56" fillId="20" borderId="12" xfId="11" applyFont="1" applyFill="1" applyBorder="1" applyAlignment="1">
      <alignment horizontal="center" vertical="center"/>
    </xf>
    <xf numFmtId="0" fontId="65" fillId="20" borderId="12" xfId="11" applyNumberFormat="1" applyFont="1" applyFill="1" applyBorder="1" applyAlignment="1">
      <alignment horizontal="center" vertical="center"/>
    </xf>
    <xf numFmtId="0" fontId="8" fillId="20" borderId="12" xfId="0" applyFont="1" applyFill="1" applyBorder="1" applyAlignment="1">
      <alignment horizontal="center" vertical="center" wrapText="1"/>
    </xf>
    <xf numFmtId="0" fontId="8" fillId="20" borderId="12" xfId="0" applyFont="1" applyFill="1" applyBorder="1" applyAlignment="1">
      <alignment horizontal="center" vertical="center"/>
    </xf>
    <xf numFmtId="0" fontId="56" fillId="9" borderId="38" xfId="1" applyFont="1" applyFill="1" applyBorder="1" applyAlignment="1">
      <alignment horizontal="center" vertical="center"/>
    </xf>
    <xf numFmtId="0" fontId="56" fillId="9" borderId="28" xfId="1" applyFont="1" applyFill="1" applyBorder="1" applyAlignment="1">
      <alignment horizontal="center" vertical="center"/>
    </xf>
    <xf numFmtId="49" fontId="52" fillId="9" borderId="38" xfId="1" applyNumberFormat="1" applyFont="1" applyFill="1" applyBorder="1" applyAlignment="1">
      <alignment horizontal="center" vertical="center" wrapText="1"/>
    </xf>
    <xf numFmtId="49" fontId="52" fillId="9" borderId="28" xfId="1" applyNumberFormat="1" applyFont="1" applyFill="1" applyBorder="1" applyAlignment="1">
      <alignment horizontal="center" vertical="center" wrapText="1"/>
    </xf>
    <xf numFmtId="0" fontId="51" fillId="20" borderId="2" xfId="10" applyFont="1" applyFill="1" applyBorder="1" applyAlignment="1">
      <alignment horizontal="center" vertical="center"/>
    </xf>
    <xf numFmtId="0" fontId="51" fillId="20" borderId="3" xfId="10" applyFont="1" applyFill="1" applyBorder="1" applyAlignment="1">
      <alignment horizontal="center" vertical="center"/>
    </xf>
    <xf numFmtId="0" fontId="51" fillId="20" borderId="4" xfId="1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justify" vertical="top" wrapText="1"/>
    </xf>
    <xf numFmtId="0" fontId="86" fillId="32" borderId="5" xfId="15" applyFont="1" applyFill="1" applyBorder="1" applyAlignment="1">
      <alignment vertical="top" wrapText="1"/>
    </xf>
    <xf numFmtId="0" fontId="86" fillId="32" borderId="0" xfId="15" applyFont="1" applyFill="1" applyAlignment="1">
      <alignment vertical="top" wrapText="1"/>
    </xf>
    <xf numFmtId="0" fontId="86" fillId="32" borderId="37" xfId="15" applyFont="1" applyFill="1" applyBorder="1" applyAlignment="1">
      <alignment vertical="top" wrapText="1"/>
    </xf>
    <xf numFmtId="168" fontId="81" fillId="11" borderId="0" xfId="14" applyFont="1" applyFill="1" applyAlignment="1">
      <alignment horizontal="center" vertical="center"/>
    </xf>
    <xf numFmtId="0" fontId="88" fillId="31" borderId="5" xfId="15" applyFont="1" applyFill="1" applyBorder="1" applyAlignment="1">
      <alignment vertical="top" wrapText="1"/>
    </xf>
    <xf numFmtId="0" fontId="88" fillId="31" borderId="0" xfId="15" applyFont="1" applyFill="1" applyAlignment="1">
      <alignment vertical="top" wrapText="1"/>
    </xf>
    <xf numFmtId="0" fontId="88" fillId="31" borderId="37" xfId="15" applyFont="1" applyFill="1" applyBorder="1" applyAlignment="1">
      <alignment vertical="top" wrapText="1"/>
    </xf>
    <xf numFmtId="168" fontId="56" fillId="11" borderId="0" xfId="14" applyFont="1" applyFill="1" applyAlignment="1">
      <alignment horizontal="center" vertical="center"/>
    </xf>
    <xf numFmtId="0" fontId="89" fillId="17" borderId="5" xfId="15" applyFont="1" applyFill="1" applyBorder="1" applyAlignment="1">
      <alignment vertical="center" wrapText="1"/>
    </xf>
    <xf numFmtId="0" fontId="89" fillId="17" borderId="0" xfId="15" applyFont="1" applyFill="1" applyAlignment="1">
      <alignment vertical="center" wrapText="1"/>
    </xf>
    <xf numFmtId="0" fontId="89" fillId="17" borderId="37" xfId="15" applyFont="1" applyFill="1" applyBorder="1" applyAlignment="1">
      <alignment vertical="center" wrapText="1"/>
    </xf>
    <xf numFmtId="0" fontId="89" fillId="32" borderId="5" xfId="15" applyFont="1" applyFill="1" applyBorder="1" applyAlignment="1">
      <alignment horizontal="left" vertical="top" wrapText="1"/>
    </xf>
    <xf numFmtId="0" fontId="89" fillId="32" borderId="0" xfId="15" applyFont="1" applyFill="1" applyAlignment="1">
      <alignment horizontal="left" vertical="top" wrapText="1"/>
    </xf>
    <xf numFmtId="0" fontId="89" fillId="32" borderId="37" xfId="15" applyFont="1" applyFill="1" applyBorder="1" applyAlignment="1">
      <alignment horizontal="left" vertical="top" wrapText="1"/>
    </xf>
    <xf numFmtId="0" fontId="85" fillId="30" borderId="5" xfId="15" applyFont="1" applyFill="1" applyBorder="1" applyAlignment="1">
      <alignment horizontal="center" vertical="top" wrapText="1"/>
    </xf>
    <xf numFmtId="0" fontId="85" fillId="30" borderId="0" xfId="15" applyFont="1" applyFill="1" applyAlignment="1">
      <alignment horizontal="center" vertical="top" wrapText="1"/>
    </xf>
    <xf numFmtId="0" fontId="85" fillId="30" borderId="37" xfId="15" applyFont="1" applyFill="1" applyBorder="1" applyAlignment="1">
      <alignment horizontal="center" vertical="top" wrapText="1"/>
    </xf>
    <xf numFmtId="0" fontId="86" fillId="30" borderId="5" xfId="15" applyFont="1" applyFill="1" applyBorder="1" applyAlignment="1">
      <alignment horizontal="center" vertical="top" wrapText="1"/>
    </xf>
    <xf numFmtId="0" fontId="86" fillId="30" borderId="0" xfId="15" applyFont="1" applyFill="1" applyAlignment="1">
      <alignment horizontal="center" vertical="top" wrapText="1"/>
    </xf>
    <xf numFmtId="0" fontId="86" fillId="30" borderId="37" xfId="15" applyFont="1" applyFill="1" applyBorder="1" applyAlignment="1">
      <alignment horizontal="center" vertical="top" wrapText="1"/>
    </xf>
    <xf numFmtId="0" fontId="86" fillId="30" borderId="5" xfId="15" applyFont="1" applyFill="1" applyBorder="1" applyAlignment="1">
      <alignment horizontal="center" vertical="center" wrapText="1"/>
    </xf>
    <xf numFmtId="0" fontId="86" fillId="30" borderId="0" xfId="15" applyFont="1" applyFill="1" applyAlignment="1">
      <alignment horizontal="center" vertical="center" wrapText="1"/>
    </xf>
    <xf numFmtId="0" fontId="86" fillId="30" borderId="37" xfId="15" applyFont="1" applyFill="1" applyBorder="1" applyAlignment="1">
      <alignment horizontal="center" vertical="center" wrapText="1"/>
    </xf>
    <xf numFmtId="0" fontId="87" fillId="30" borderId="5" xfId="15" applyFont="1" applyFill="1" applyBorder="1" applyAlignment="1">
      <alignment horizontal="center" vertical="center" wrapText="1"/>
    </xf>
    <xf numFmtId="0" fontId="87" fillId="30" borderId="0" xfId="15" applyFont="1" applyFill="1" applyAlignment="1">
      <alignment horizontal="center" vertical="center" wrapText="1"/>
    </xf>
    <xf numFmtId="0" fontId="87" fillId="30" borderId="37" xfId="15" applyFont="1" applyFill="1" applyBorder="1" applyAlignment="1">
      <alignment horizontal="center" vertical="center" wrapText="1"/>
    </xf>
    <xf numFmtId="169" fontId="51" fillId="11" borderId="0" xfId="14" applyNumberFormat="1" applyFont="1" applyFill="1" applyAlignment="1">
      <alignment horizontal="center" vertical="center"/>
    </xf>
    <xf numFmtId="168" fontId="40" fillId="0" borderId="0" xfId="14" applyFont="1" applyAlignment="1">
      <alignment horizontal="center" vertical="center"/>
    </xf>
    <xf numFmtId="0" fontId="1" fillId="0" borderId="0" xfId="16" applyAlignment="1">
      <alignment horizontal="justify" vertical="top" wrapText="1"/>
    </xf>
    <xf numFmtId="0" fontId="21" fillId="13" borderId="0" xfId="20" applyFont="1" applyFill="1"/>
    <xf numFmtId="0" fontId="105" fillId="11" borderId="1" xfId="20" applyFont="1" applyFill="1" applyBorder="1" applyAlignment="1">
      <alignment horizontal="center"/>
    </xf>
    <xf numFmtId="171" fontId="9" fillId="11" borderId="1" xfId="20" applyNumberFormat="1" applyFont="1" applyFill="1" applyBorder="1" applyAlignment="1">
      <alignment horizontal="center" vertical="center"/>
    </xf>
    <xf numFmtId="4" fontId="9" fillId="11" borderId="1" xfId="9" applyNumberFormat="1" applyFont="1" applyFill="1" applyBorder="1" applyAlignment="1">
      <alignment horizontal="right" vertical="center"/>
    </xf>
    <xf numFmtId="0" fontId="96" fillId="11" borderId="2" xfId="20" applyFont="1" applyFill="1" applyBorder="1" applyAlignment="1">
      <alignment horizontal="right" vertical="center"/>
    </xf>
    <xf numFmtId="0" fontId="96" fillId="11" borderId="3" xfId="20" applyFont="1" applyFill="1" applyBorder="1" applyAlignment="1">
      <alignment horizontal="right" vertical="center"/>
    </xf>
    <xf numFmtId="0" fontId="96" fillId="11" borderId="4" xfId="20" applyFont="1" applyFill="1" applyBorder="1" applyAlignment="1">
      <alignment horizontal="right" vertical="center"/>
    </xf>
    <xf numFmtId="4" fontId="96" fillId="11" borderId="1" xfId="20" quotePrefix="1" applyNumberFormat="1" applyFont="1" applyFill="1" applyBorder="1" applyAlignment="1">
      <alignment horizontal="right" vertical="center" wrapText="1"/>
    </xf>
    <xf numFmtId="0" fontId="106" fillId="11" borderId="1" xfId="16" applyFont="1" applyFill="1" applyBorder="1" applyAlignment="1">
      <alignment vertical="center"/>
    </xf>
    <xf numFmtId="0" fontId="42" fillId="0" borderId="3" xfId="1" applyFont="1" applyBorder="1" applyAlignment="1">
      <alignment horizontal="center" vertical="center" wrapText="1"/>
    </xf>
    <xf numFmtId="0" fontId="1" fillId="0" borderId="0" xfId="16" applyAlignment="1">
      <alignment horizontal="left" vertical="center" wrapText="1"/>
    </xf>
    <xf numFmtId="0" fontId="96" fillId="11" borderId="1" xfId="20" applyFont="1" applyFill="1" applyBorder="1" applyAlignment="1">
      <alignment horizontal="center" vertical="center"/>
    </xf>
    <xf numFmtId="0" fontId="26" fillId="11" borderId="2" xfId="1" applyFont="1" applyFill="1" applyBorder="1" applyAlignment="1">
      <alignment horizontal="left" vertical="center"/>
    </xf>
    <xf numFmtId="0" fontId="26" fillId="11" borderId="3" xfId="1" applyFont="1" applyFill="1" applyBorder="1" applyAlignment="1">
      <alignment horizontal="left" vertical="center"/>
    </xf>
    <xf numFmtId="0" fontId="26" fillId="11" borderId="4" xfId="1" applyFont="1" applyFill="1" applyBorder="1" applyAlignment="1">
      <alignment horizontal="left" vertical="center"/>
    </xf>
    <xf numFmtId="4" fontId="26" fillId="11" borderId="2" xfId="1" applyNumberFormat="1" applyFont="1" applyFill="1" applyBorder="1" applyAlignment="1">
      <alignment horizontal="right" vertical="center"/>
    </xf>
    <xf numFmtId="4" fontId="26" fillId="11" borderId="3" xfId="1" applyNumberFormat="1" applyFont="1" applyFill="1" applyBorder="1" applyAlignment="1">
      <alignment horizontal="right" vertical="center"/>
    </xf>
    <xf numFmtId="4" fontId="26" fillId="11" borderId="4" xfId="1" applyNumberFormat="1" applyFont="1" applyFill="1" applyBorder="1" applyAlignment="1">
      <alignment horizontal="right" vertical="center"/>
    </xf>
    <xf numFmtId="0" fontId="26" fillId="11" borderId="9" xfId="1" applyFont="1" applyFill="1" applyBorder="1" applyAlignment="1">
      <alignment horizontal="left" vertical="center"/>
    </xf>
    <xf numFmtId="0" fontId="26" fillId="11" borderId="10" xfId="1" applyFont="1" applyFill="1" applyBorder="1" applyAlignment="1">
      <alignment horizontal="left" vertical="center"/>
    </xf>
    <xf numFmtId="0" fontId="26" fillId="11" borderId="45" xfId="1" applyFont="1" applyFill="1" applyBorder="1" applyAlignment="1">
      <alignment horizontal="left" vertical="center"/>
    </xf>
    <xf numFmtId="0" fontId="101" fillId="0" borderId="8" xfId="1" applyFont="1" applyBorder="1" applyAlignment="1">
      <alignment horizontal="right" vertical="center"/>
    </xf>
    <xf numFmtId="4" fontId="29" fillId="11" borderId="2" xfId="1" applyNumberFormat="1" applyFont="1" applyFill="1" applyBorder="1" applyAlignment="1">
      <alignment horizontal="right" vertical="center"/>
    </xf>
    <xf numFmtId="4" fontId="29" fillId="11" borderId="3" xfId="1" applyNumberFormat="1" applyFont="1" applyFill="1" applyBorder="1" applyAlignment="1">
      <alignment horizontal="right" vertical="center"/>
    </xf>
    <xf numFmtId="0" fontId="1" fillId="11" borderId="0" xfId="20" applyFill="1"/>
    <xf numFmtId="49" fontId="1" fillId="11" borderId="2" xfId="16" applyNumberFormat="1" applyFill="1" applyBorder="1" applyAlignment="1">
      <alignment horizontal="center" vertical="center"/>
    </xf>
    <xf numFmtId="49" fontId="1" fillId="11" borderId="3" xfId="16" applyNumberFormat="1" applyFill="1" applyBorder="1" applyAlignment="1">
      <alignment horizontal="center" vertical="center"/>
    </xf>
    <xf numFmtId="49" fontId="1" fillId="11" borderId="4" xfId="16" applyNumberFormat="1" applyFill="1" applyBorder="1" applyAlignment="1">
      <alignment horizontal="center" vertical="center"/>
    </xf>
    <xf numFmtId="169" fontId="1" fillId="11" borderId="9" xfId="16" applyNumberFormat="1" applyFill="1" applyBorder="1" applyAlignment="1">
      <alignment horizontal="center" vertical="center"/>
    </xf>
    <xf numFmtId="169" fontId="1" fillId="11" borderId="10" xfId="16" applyNumberFormat="1" applyFill="1" applyBorder="1" applyAlignment="1">
      <alignment horizontal="center" vertical="center"/>
    </xf>
    <xf numFmtId="169" fontId="1" fillId="11" borderId="45" xfId="16" applyNumberFormat="1" applyFill="1" applyBorder="1" applyAlignment="1">
      <alignment horizontal="center" vertical="center"/>
    </xf>
    <xf numFmtId="0" fontId="14" fillId="11" borderId="2" xfId="1" applyFont="1" applyFill="1" applyBorder="1" applyAlignment="1">
      <alignment horizontal="center" vertical="center"/>
    </xf>
    <xf numFmtId="0" fontId="14" fillId="11" borderId="3" xfId="1" applyFont="1" applyFill="1" applyBorder="1" applyAlignment="1">
      <alignment horizontal="center" vertical="center"/>
    </xf>
    <xf numFmtId="0" fontId="14" fillId="11" borderId="4" xfId="1" applyFont="1" applyFill="1" applyBorder="1" applyAlignment="1">
      <alignment horizontal="center" vertical="center"/>
    </xf>
    <xf numFmtId="0" fontId="26" fillId="11" borderId="7" xfId="1" applyFont="1" applyFill="1" applyBorder="1" applyAlignment="1">
      <alignment horizontal="left" vertical="center"/>
    </xf>
    <xf numFmtId="0" fontId="26" fillId="11" borderId="8" xfId="1" applyFont="1" applyFill="1" applyBorder="1" applyAlignment="1">
      <alignment horizontal="left" vertical="center"/>
    </xf>
    <xf numFmtId="0" fontId="26" fillId="11" borderId="34" xfId="1" applyFont="1" applyFill="1" applyBorder="1" applyAlignment="1">
      <alignment horizontal="left" vertical="center"/>
    </xf>
    <xf numFmtId="4" fontId="26" fillId="11" borderId="8" xfId="1" applyNumberFormat="1" applyFont="1" applyFill="1" applyBorder="1" applyAlignment="1">
      <alignment horizontal="right" vertical="center"/>
    </xf>
    <xf numFmtId="4" fontId="26" fillId="11" borderId="34" xfId="1" applyNumberFormat="1" applyFont="1" applyFill="1" applyBorder="1" applyAlignment="1">
      <alignment horizontal="right" vertical="center"/>
    </xf>
    <xf numFmtId="0" fontId="1" fillId="11" borderId="0" xfId="23" applyFill="1"/>
    <xf numFmtId="0" fontId="21" fillId="13" borderId="0" xfId="23" applyFont="1" applyFill="1"/>
    <xf numFmtId="4" fontId="96" fillId="11" borderId="1" xfId="9" applyNumberFormat="1" applyFont="1" applyFill="1" applyBorder="1" applyAlignment="1">
      <alignment horizontal="right" vertical="center"/>
    </xf>
    <xf numFmtId="0" fontId="26" fillId="0" borderId="0" xfId="24" applyFont="1" applyAlignment="1">
      <alignment horizontal="justify" vertical="top" wrapText="1"/>
    </xf>
    <xf numFmtId="0" fontId="93" fillId="4" borderId="1" xfId="24" applyFont="1" applyFill="1" applyBorder="1" applyAlignment="1">
      <alignment horizontal="center" vertical="center"/>
    </xf>
    <xf numFmtId="4" fontId="96" fillId="11" borderId="1" xfId="24" applyNumberFormat="1" applyFont="1" applyFill="1" applyBorder="1" applyAlignment="1">
      <alignment horizontal="center" vertical="center"/>
    </xf>
    <xf numFmtId="0" fontId="1" fillId="11" borderId="2" xfId="24" applyFill="1" applyBorder="1" applyAlignment="1">
      <alignment horizontal="center" vertical="center"/>
    </xf>
    <xf numFmtId="0" fontId="1" fillId="11" borderId="3" xfId="24" applyFill="1" applyBorder="1" applyAlignment="1">
      <alignment horizontal="center" vertical="center"/>
    </xf>
    <xf numFmtId="0" fontId="1" fillId="11" borderId="4" xfId="24" applyFill="1" applyBorder="1" applyAlignment="1">
      <alignment horizontal="center" vertical="center"/>
    </xf>
    <xf numFmtId="14" fontId="17" fillId="11" borderId="1" xfId="24" applyNumberFormat="1" applyFont="1" applyFill="1" applyBorder="1" applyAlignment="1">
      <alignment horizontal="center" vertical="center"/>
    </xf>
    <xf numFmtId="4" fontId="0" fillId="11" borderId="1" xfId="9" applyNumberFormat="1" applyFont="1" applyFill="1" applyBorder="1" applyAlignment="1">
      <alignment horizontal="right" vertical="center"/>
    </xf>
    <xf numFmtId="0" fontId="109" fillId="0" borderId="0" xfId="24" applyFont="1" applyAlignment="1">
      <alignment horizontal="left" vertical="center"/>
    </xf>
    <xf numFmtId="0" fontId="96" fillId="4" borderId="1" xfId="24" applyFont="1" applyFill="1" applyBorder="1" applyAlignment="1">
      <alignment horizontal="center" vertical="center"/>
    </xf>
    <xf numFmtId="4" fontId="35" fillId="9" borderId="48" xfId="25" quotePrefix="1" applyNumberFormat="1" applyFont="1" applyFill="1" applyBorder="1" applyAlignment="1">
      <alignment horizontal="right" vertical="center" wrapText="1"/>
    </xf>
    <xf numFmtId="4" fontId="35" fillId="9" borderId="49" xfId="25" quotePrefix="1" applyNumberFormat="1" applyFont="1" applyFill="1" applyBorder="1" applyAlignment="1">
      <alignment horizontal="right" vertical="center" wrapText="1"/>
    </xf>
    <xf numFmtId="4" fontId="35" fillId="9" borderId="50" xfId="25" quotePrefix="1" applyNumberFormat="1" applyFont="1" applyFill="1" applyBorder="1" applyAlignment="1">
      <alignment horizontal="right" vertical="center" wrapText="1"/>
    </xf>
    <xf numFmtId="166" fontId="2" fillId="9" borderId="48" xfId="25" applyNumberFormat="1" applyFont="1" applyFill="1" applyBorder="1" applyAlignment="1">
      <alignment horizontal="right" vertical="center"/>
    </xf>
    <xf numFmtId="166" fontId="2" fillId="9" borderId="49" xfId="25" applyNumberFormat="1" applyFont="1" applyFill="1" applyBorder="1" applyAlignment="1">
      <alignment horizontal="right" vertical="center"/>
    </xf>
    <xf numFmtId="166" fontId="2" fillId="9" borderId="50" xfId="25" applyNumberFormat="1" applyFont="1" applyFill="1" applyBorder="1" applyAlignment="1">
      <alignment horizontal="right" vertical="center"/>
    </xf>
    <xf numFmtId="4" fontId="2" fillId="9" borderId="51" xfId="25" applyNumberFormat="1" applyFont="1" applyFill="1" applyBorder="1" applyAlignment="1">
      <alignment horizontal="right" vertical="center"/>
    </xf>
    <xf numFmtId="4" fontId="2" fillId="9" borderId="46" xfId="25" applyNumberFormat="1" applyFont="1" applyFill="1" applyBorder="1" applyAlignment="1">
      <alignment horizontal="right" vertical="center"/>
    </xf>
    <xf numFmtId="4" fontId="2" fillId="9" borderId="52" xfId="25" applyNumberFormat="1" applyFont="1" applyFill="1" applyBorder="1" applyAlignment="1">
      <alignment horizontal="right" vertical="center"/>
    </xf>
    <xf numFmtId="0" fontId="2" fillId="11" borderId="0" xfId="25" applyFont="1" applyFill="1" applyAlignment="1">
      <alignment horizontal="left" vertical="center"/>
    </xf>
    <xf numFmtId="49" fontId="2" fillId="11" borderId="0" xfId="25" applyNumberFormat="1" applyFont="1" applyFill="1" applyAlignment="1">
      <alignment horizontal="left" vertical="center"/>
    </xf>
    <xf numFmtId="0" fontId="35" fillId="0" borderId="0" xfId="25" applyFont="1" applyAlignment="1">
      <alignment horizontal="left" vertical="center" wrapText="1"/>
    </xf>
    <xf numFmtId="0" fontId="17" fillId="11" borderId="0" xfId="25" applyFont="1" applyFill="1" applyAlignment="1">
      <alignment horizontal="left" vertical="center" wrapText="1"/>
    </xf>
    <xf numFmtId="0" fontId="17" fillId="0" borderId="0" xfId="25" applyFont="1" applyAlignment="1">
      <alignment horizontal="left" vertical="center" wrapText="1"/>
    </xf>
    <xf numFmtId="0" fontId="35" fillId="11" borderId="0" xfId="25" applyFont="1" applyFill="1" applyAlignment="1">
      <alignment horizontal="left"/>
    </xf>
    <xf numFmtId="0" fontId="2" fillId="0" borderId="0" xfId="25" applyFont="1" applyAlignment="1">
      <alignment horizontal="center" vertical="center"/>
    </xf>
    <xf numFmtId="0" fontId="105" fillId="11" borderId="2" xfId="23" applyFont="1" applyFill="1" applyBorder="1" applyAlignment="1">
      <alignment horizontal="center" vertical="center"/>
    </xf>
    <xf numFmtId="0" fontId="105" fillId="11" borderId="3" xfId="23" applyFont="1" applyFill="1" applyBorder="1" applyAlignment="1">
      <alignment horizontal="center" vertical="center"/>
    </xf>
    <xf numFmtId="0" fontId="105" fillId="11" borderId="4" xfId="23" applyFont="1" applyFill="1" applyBorder="1" applyAlignment="1">
      <alignment horizontal="center" vertical="center"/>
    </xf>
    <xf numFmtId="171" fontId="9" fillId="11" borderId="1" xfId="23" applyNumberFormat="1" applyFont="1" applyFill="1" applyBorder="1" applyAlignment="1">
      <alignment horizontal="center" vertical="center"/>
    </xf>
    <xf numFmtId="43" fontId="9" fillId="11" borderId="1" xfId="9" applyFont="1" applyFill="1" applyBorder="1" applyAlignment="1">
      <alignment horizontal="right" vertical="center"/>
    </xf>
    <xf numFmtId="0" fontId="96" fillId="11" borderId="2" xfId="23" applyFont="1" applyFill="1" applyBorder="1" applyAlignment="1">
      <alignment horizontal="right" vertical="center"/>
    </xf>
    <xf numFmtId="0" fontId="96" fillId="11" borderId="3" xfId="23" applyFont="1" applyFill="1" applyBorder="1" applyAlignment="1">
      <alignment horizontal="right" vertical="center"/>
    </xf>
    <xf numFmtId="0" fontId="96" fillId="11" borderId="4" xfId="23" applyFont="1" applyFill="1" applyBorder="1" applyAlignment="1">
      <alignment horizontal="right" vertical="center"/>
    </xf>
    <xf numFmtId="4" fontId="96" fillId="11" borderId="1" xfId="23" quotePrefix="1" applyNumberFormat="1" applyFont="1" applyFill="1" applyBorder="1" applyAlignment="1">
      <alignment horizontal="right" vertical="center" wrapText="1"/>
    </xf>
    <xf numFmtId="0" fontId="1" fillId="0" borderId="0" xfId="23" applyAlignment="1">
      <alignment horizontal="justify" vertical="top" wrapText="1"/>
    </xf>
    <xf numFmtId="0" fontId="105" fillId="11" borderId="1" xfId="23" applyFont="1" applyFill="1" applyBorder="1" applyAlignment="1">
      <alignment horizontal="center" vertical="center"/>
    </xf>
    <xf numFmtId="0" fontId="96" fillId="4" borderId="1" xfId="23" applyFont="1" applyFill="1" applyBorder="1" applyAlignment="1">
      <alignment horizontal="center" vertical="center"/>
    </xf>
    <xf numFmtId="0" fontId="26" fillId="0" borderId="0" xfId="23" applyFont="1" applyAlignment="1">
      <alignment horizontal="justify" vertical="center" wrapText="1"/>
    </xf>
    <xf numFmtId="0" fontId="109" fillId="0" borderId="0" xfId="23" applyFont="1" applyAlignment="1">
      <alignment horizontal="left" wrapText="1"/>
    </xf>
    <xf numFmtId="0" fontId="26" fillId="0" borderId="0" xfId="23" applyFont="1" applyAlignment="1">
      <alignment horizontal="center"/>
    </xf>
    <xf numFmtId="4" fontId="111" fillId="11" borderId="1" xfId="23" quotePrefix="1" applyNumberFormat="1" applyFont="1" applyFill="1" applyBorder="1" applyAlignment="1">
      <alignment horizontal="right" vertical="center" wrapText="1"/>
    </xf>
    <xf numFmtId="0" fontId="96" fillId="4" borderId="1" xfId="21" applyFont="1" applyFill="1" applyBorder="1" applyAlignment="1">
      <alignment horizontal="right" vertical="center"/>
    </xf>
    <xf numFmtId="4" fontId="96" fillId="4" borderId="1" xfId="21" applyNumberFormat="1" applyFont="1" applyFill="1" applyBorder="1" applyAlignment="1">
      <alignment horizontal="right" vertical="center"/>
    </xf>
    <xf numFmtId="0" fontId="26" fillId="0" borderId="0" xfId="21" quotePrefix="1" applyFont="1" applyAlignment="1">
      <alignment horizontal="justify" vertical="top" wrapText="1"/>
    </xf>
    <xf numFmtId="0" fontId="26" fillId="0" borderId="0" xfId="21" applyFont="1" applyAlignment="1">
      <alignment horizontal="justify" vertical="top" wrapText="1"/>
    </xf>
    <xf numFmtId="0" fontId="26" fillId="11" borderId="1" xfId="21" applyFont="1" applyFill="1" applyBorder="1" applyAlignment="1">
      <alignment horizontal="left" vertical="center"/>
    </xf>
    <xf numFmtId="4" fontId="77" fillId="11" borderId="1" xfId="21" applyNumberFormat="1" applyFont="1" applyFill="1" applyBorder="1" applyAlignment="1">
      <alignment horizontal="right" vertical="center"/>
    </xf>
    <xf numFmtId="4" fontId="106" fillId="11" borderId="1" xfId="21" applyNumberFormat="1" applyFont="1" applyFill="1" applyBorder="1" applyAlignment="1">
      <alignment horizontal="right" vertical="center"/>
    </xf>
    <xf numFmtId="0" fontId="96" fillId="4" borderId="1" xfId="21" applyFont="1" applyFill="1" applyBorder="1" applyAlignment="1">
      <alignment horizontal="center" vertical="center" wrapText="1"/>
    </xf>
    <xf numFmtId="0" fontId="77" fillId="0" borderId="0" xfId="22" applyFont="1" applyAlignment="1">
      <alignment horizontal="justify" vertical="center" wrapText="1"/>
    </xf>
    <xf numFmtId="0" fontId="77" fillId="0" borderId="0" xfId="22" applyFont="1" applyAlignment="1">
      <alignment horizontal="justify" vertical="top" wrapText="1"/>
    </xf>
    <xf numFmtId="0" fontId="77" fillId="0" borderId="0" xfId="22" applyFont="1" applyAlignment="1">
      <alignment horizontal="left" vertical="center"/>
    </xf>
    <xf numFmtId="0" fontId="109" fillId="0" borderId="0" xfId="21" applyFont="1"/>
    <xf numFmtId="0" fontId="17" fillId="0" borderId="0" xfId="15" applyFont="1" applyAlignment="1">
      <alignment horizontal="justify" vertical="top" wrapText="1"/>
    </xf>
    <xf numFmtId="0" fontId="1" fillId="0" borderId="0" xfId="15" applyAlignment="1">
      <alignment horizontal="justify" vertical="top" wrapText="1"/>
    </xf>
    <xf numFmtId="0" fontId="72" fillId="0" borderId="0" xfId="15" applyFont="1" applyAlignment="1">
      <alignment horizontal="justify" vertical="top" wrapText="1"/>
    </xf>
    <xf numFmtId="0" fontId="29" fillId="0" borderId="0" xfId="15" applyFont="1" applyAlignment="1">
      <alignment horizontal="justify" vertical="top" wrapText="1"/>
    </xf>
    <xf numFmtId="0" fontId="109" fillId="0" borderId="0" xfId="15" applyFont="1" applyAlignment="1">
      <alignment horizontal="center" vertical="center"/>
    </xf>
    <xf numFmtId="0" fontId="35" fillId="0" borderId="0" xfId="15" applyFont="1" applyAlignment="1">
      <alignment horizontal="center"/>
    </xf>
    <xf numFmtId="0" fontId="109" fillId="0" borderId="0" xfId="27" applyFont="1" applyAlignment="1">
      <alignment horizontal="center" vertical="center"/>
    </xf>
    <xf numFmtId="0" fontId="17" fillId="0" borderId="0" xfId="27" quotePrefix="1" applyFont="1" applyAlignment="1">
      <alignment horizontal="left" vertical="top" wrapText="1"/>
    </xf>
    <xf numFmtId="0" fontId="17" fillId="0" borderId="0" xfId="27" applyFont="1" applyAlignment="1">
      <alignment horizontal="justify" vertical="top" wrapText="1"/>
    </xf>
    <xf numFmtId="0" fontId="109" fillId="0" borderId="0" xfId="28" applyFont="1" applyAlignment="1">
      <alignment horizontal="left" vertical="center"/>
    </xf>
    <xf numFmtId="0" fontId="17" fillId="0" borderId="0" xfId="28" quotePrefix="1" applyFont="1" applyAlignment="1">
      <alignment horizontal="left" vertical="top" wrapText="1"/>
    </xf>
    <xf numFmtId="0" fontId="17" fillId="0" borderId="0" xfId="28" applyFont="1" applyAlignment="1">
      <alignment horizontal="justify" vertical="top" wrapText="1"/>
    </xf>
    <xf numFmtId="0" fontId="1" fillId="0" borderId="0" xfId="28" applyAlignment="1">
      <alignment horizontal="justify" vertical="top" wrapText="1"/>
    </xf>
    <xf numFmtId="0" fontId="17" fillId="0" borderId="0" xfId="29" quotePrefix="1" applyFont="1" applyAlignment="1">
      <alignment horizontal="left" vertical="top" wrapText="1"/>
    </xf>
    <xf numFmtId="0" fontId="17" fillId="0" borderId="0" xfId="29" applyFont="1" applyAlignment="1">
      <alignment horizontal="left" vertical="top" wrapText="1"/>
    </xf>
    <xf numFmtId="0" fontId="1" fillId="0" borderId="0" xfId="29" applyAlignment="1">
      <alignment horizontal="justify" vertical="top" wrapText="1"/>
    </xf>
    <xf numFmtId="0" fontId="17" fillId="0" borderId="0" xfId="27" quotePrefix="1" applyFont="1" applyAlignment="1">
      <alignment horizontal="left" wrapText="1"/>
    </xf>
    <xf numFmtId="0" fontId="26" fillId="0" borderId="0" xfId="27" applyFont="1" applyAlignment="1">
      <alignment horizontal="justify" vertical="top" wrapText="1"/>
    </xf>
    <xf numFmtId="0" fontId="31" fillId="0" borderId="0" xfId="15" applyFont="1" applyAlignment="1">
      <alignment horizontal="justify" vertical="top"/>
    </xf>
    <xf numFmtId="0" fontId="32" fillId="0" borderId="0" xfId="15" applyFont="1" applyAlignment="1">
      <alignment horizontal="justify" vertical="top"/>
    </xf>
    <xf numFmtId="0" fontId="31" fillId="0" borderId="0" xfId="20" applyFont="1"/>
    <xf numFmtId="0" fontId="116" fillId="0" borderId="0" xfId="15" applyFont="1" applyAlignment="1">
      <alignment horizontal="center" vertical="center"/>
    </xf>
    <xf numFmtId="0" fontId="26" fillId="0" borderId="0" xfId="15" applyFont="1" applyAlignment="1">
      <alignment horizontal="justify" vertical="top"/>
    </xf>
    <xf numFmtId="0" fontId="26" fillId="0" borderId="0" xfId="15" applyFont="1" applyAlignment="1">
      <alignment horizontal="justify"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100" fillId="0" borderId="12" xfId="0" applyFont="1" applyBorder="1" applyAlignment="1">
      <alignment horizontal="left" vertical="top" wrapText="1"/>
    </xf>
  </cellXfs>
  <cellStyles count="30">
    <cellStyle name="Collegamento ipertestuale 2" xfId="2" xr:uid="{CC9A00A8-5DEC-4C2E-BB50-AECD5FC949A3}"/>
    <cellStyle name="Migliaia [0] 2 176" xfId="8" xr:uid="{8674CA30-7904-43A4-A9C0-913BEB6D2E54}"/>
    <cellStyle name="Migliaia [0] 2 7" xfId="4" xr:uid="{119CDE11-6CFA-484A-8B36-298ED0C0B754}"/>
    <cellStyle name="Migliaia [0] 2 85" xfId="7" xr:uid="{87ECE085-E974-4352-992A-A1A50898170A}"/>
    <cellStyle name="Migliaia [0] 2 96" xfId="6" xr:uid="{3888A185-BA0B-4C60-9142-2EB0CADC784A}"/>
    <cellStyle name="Migliaia 18" xfId="13" xr:uid="{A08D71EA-CBA3-42EE-ACC1-7E88F9BB4E79}"/>
    <cellStyle name="Migliaia 2 3" xfId="9" xr:uid="{35F83F3A-B913-4BB9-BBBD-1C9FE3B1DF84}"/>
    <cellStyle name="Migliaia 3 2" xfId="12" xr:uid="{1F95879B-753E-48EB-9681-7FACE1E0FAFF}"/>
    <cellStyle name="Normale" xfId="0" builtinId="0"/>
    <cellStyle name="Normale 10" xfId="28" xr:uid="{F26E5F86-E1C9-4F60-A9DE-25ACDCA31BD7}"/>
    <cellStyle name="Normale 11" xfId="29" xr:uid="{D41EEE3E-9F4C-400C-9788-2B1F7196DFB9}"/>
    <cellStyle name="Normale 12" xfId="3" xr:uid="{CB464BC6-9E50-46B7-8316-6A391E301367}"/>
    <cellStyle name="Normale 12 2 2" xfId="18" xr:uid="{25DAE0E2-98AB-4199-AB03-0B6B5F4F63CE}"/>
    <cellStyle name="Normale 12 3" xfId="17" xr:uid="{86931B07-7CFE-4F53-916D-3821775858DB}"/>
    <cellStyle name="Normale 12 4" xfId="22" xr:uid="{075D83B9-9464-466A-B13F-0627C6B37139}"/>
    <cellStyle name="Normale 2" xfId="15" xr:uid="{951597A7-8BB7-4866-84BD-3A6C570088B5}"/>
    <cellStyle name="Normale 2 2" xfId="1" xr:uid="{8E57B8CA-E306-4807-ADB9-1083080B7B5D}"/>
    <cellStyle name="Normale 3" xfId="19" xr:uid="{5CD770F0-86CB-4235-A2DA-3D4841CB31DA}"/>
    <cellStyle name="Normale 3 2" xfId="14" xr:uid="{B0D77F20-F97A-444A-B079-ACCA8336A028}"/>
    <cellStyle name="Normale 4 2" xfId="20" xr:uid="{04EDA4F6-9210-41EE-9D35-FE1B696CD0C3}"/>
    <cellStyle name="Normale 4 3" xfId="23" xr:uid="{EC62B288-393D-4C30-A4B6-13781DC5CB16}"/>
    <cellStyle name="Normale 5 2" xfId="25" xr:uid="{ABBE57EF-DC7C-46BD-AFEB-579C556A8C40}"/>
    <cellStyle name="Normale 5 3" xfId="16" xr:uid="{B250BF2D-EE31-402E-9B53-E24706A78730}"/>
    <cellStyle name="Normale 6" xfId="24" xr:uid="{428BB7A5-AFC4-4266-8DE4-0AC254E5C899}"/>
    <cellStyle name="Normale 6 2" xfId="5" xr:uid="{FF49204B-6B18-4550-AC91-88A47FDE1633}"/>
    <cellStyle name="Normale 7 2" xfId="21" xr:uid="{C3F16BFA-230B-44BC-ACEB-AE616F555BDC}"/>
    <cellStyle name="Normale 8 2" xfId="26" xr:uid="{E2FBB902-8491-4571-BC53-39C6F0C3968C}"/>
    <cellStyle name="Normale 9 2" xfId="27" xr:uid="{5C578A74-8878-4317-8DC6-C6EAC761A563}"/>
    <cellStyle name="Normale_CONTABILITA_2010" xfId="11" xr:uid="{A8954133-A186-44F7-BDC7-D346B3F652C0}"/>
    <cellStyle name="Normale_Foglio6 (2)" xfId="10" xr:uid="{F3BACA75-2EED-4138-8481-F49AD1C4D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3</xdr:row>
      <xdr:rowOff>38100</xdr:rowOff>
    </xdr:from>
    <xdr:to>
      <xdr:col>4</xdr:col>
      <xdr:colOff>1480050</xdr:colOff>
      <xdr:row>5</xdr:row>
      <xdr:rowOff>14025</xdr:rowOff>
    </xdr:to>
    <xdr:sp macro="[0]!Foglio19.LetteraRicevutaPagamento" textlink="">
      <xdr:nvSpPr>
        <xdr:cNvPr id="2" name="Rettangolo con angoli arrotondati 1">
          <a:extLst>
            <a:ext uri="{FF2B5EF4-FFF2-40B4-BE49-F238E27FC236}">
              <a16:creationId xmlns:a16="http://schemas.microsoft.com/office/drawing/2014/main" id="{AFAA62AD-5BB6-4B6E-A309-E132575B545C}"/>
            </a:ext>
          </a:extLst>
        </xdr:cNvPr>
        <xdr:cNvSpPr/>
      </xdr:nvSpPr>
      <xdr:spPr>
        <a:xfrm>
          <a:off x="1781175" y="800100"/>
          <a:ext cx="1080000" cy="576000"/>
        </a:xfrm>
        <a:prstGeom prst="roundRect">
          <a:avLst/>
        </a:prstGeom>
        <a:solidFill>
          <a:schemeClr val="accent5">
            <a:lumMod val="5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7200" tIns="7200" rIns="7200" bIns="7200" rtlCol="0" anchor="ctr"/>
        <a:lstStyle/>
        <a:p>
          <a:pPr algn="ctr"/>
          <a:r>
            <a:rPr lang="it-IT" sz="1100"/>
            <a:t>Lettera Ricevuta Pagamento</a:t>
          </a:r>
        </a:p>
      </xdr:txBody>
    </xdr:sp>
    <xdr:clientData/>
  </xdr:twoCellAnchor>
  <xdr:twoCellAnchor>
    <xdr:from>
      <xdr:col>5</xdr:col>
      <xdr:colOff>95250</xdr:colOff>
      <xdr:row>3</xdr:row>
      <xdr:rowOff>38100</xdr:rowOff>
    </xdr:from>
    <xdr:to>
      <xdr:col>6</xdr:col>
      <xdr:colOff>581024</xdr:colOff>
      <xdr:row>4</xdr:row>
      <xdr:rowOff>299775</xdr:rowOff>
    </xdr:to>
    <xdr:sp macro="[0]!Foglio19.Scritture_Automatizzate" textlink="">
      <xdr:nvSpPr>
        <xdr:cNvPr id="3" name="Rettangolo con angoli arrotondati 2">
          <a:extLst>
            <a:ext uri="{FF2B5EF4-FFF2-40B4-BE49-F238E27FC236}">
              <a16:creationId xmlns:a16="http://schemas.microsoft.com/office/drawing/2014/main" id="{643B78D4-CDCB-46CF-A2E0-0D1764DA375F}"/>
            </a:ext>
          </a:extLst>
        </xdr:cNvPr>
        <xdr:cNvSpPr/>
      </xdr:nvSpPr>
      <xdr:spPr>
        <a:xfrm>
          <a:off x="8353425" y="800100"/>
          <a:ext cx="1142999" cy="585525"/>
        </a:xfrm>
        <a:prstGeom prst="roundRect">
          <a:avLst/>
        </a:prstGeom>
        <a:solidFill>
          <a:schemeClr val="accent2">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7200" tIns="0" rIns="7200" bIns="0" rtlCol="0" anchor="ctr"/>
        <a:lstStyle/>
        <a:p>
          <a:pPr algn="ctr"/>
          <a:r>
            <a:rPr lang="it-IT" sz="1100"/>
            <a:t>SCRITTURE  GUIDATE</a:t>
          </a:r>
        </a:p>
      </xdr:txBody>
    </xdr:sp>
    <xdr:clientData/>
  </xdr:twoCellAnchor>
  <xdr:twoCellAnchor editAs="oneCell">
    <xdr:from>
      <xdr:col>0</xdr:col>
      <xdr:colOff>133350</xdr:colOff>
      <xdr:row>3</xdr:row>
      <xdr:rowOff>28575</xdr:rowOff>
    </xdr:from>
    <xdr:to>
      <xdr:col>3</xdr:col>
      <xdr:colOff>260850</xdr:colOff>
      <xdr:row>5</xdr:row>
      <xdr:rowOff>4500</xdr:rowOff>
    </xdr:to>
    <xdr:sp macro="[0]!Foglio19.RinumeraRegistrazioni" textlink="">
      <xdr:nvSpPr>
        <xdr:cNvPr id="4" name="Rettangolo con angoli arrotondati 3">
          <a:extLst>
            <a:ext uri="{FF2B5EF4-FFF2-40B4-BE49-F238E27FC236}">
              <a16:creationId xmlns:a16="http://schemas.microsoft.com/office/drawing/2014/main" id="{FB8BE767-ED0A-4974-B99A-6D2A4C00D0A6}"/>
            </a:ext>
          </a:extLst>
        </xdr:cNvPr>
        <xdr:cNvSpPr/>
      </xdr:nvSpPr>
      <xdr:spPr>
        <a:xfrm>
          <a:off x="133350" y="790575"/>
          <a:ext cx="1080000" cy="576000"/>
        </a:xfrm>
        <a:prstGeom prst="roundRect">
          <a:avLst/>
        </a:prstGeom>
        <a:solidFill>
          <a:schemeClr val="accent6">
            <a:lumMod val="5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7200" tIns="7200" rIns="7200" bIns="7200" rtlCol="0" anchor="ctr"/>
        <a:lstStyle/>
        <a:p>
          <a:pPr algn="ctr"/>
          <a:r>
            <a:rPr lang="it-IT" sz="1100"/>
            <a:t>Rinumera Registrazioni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5</xdr:col>
      <xdr:colOff>430691</xdr:colOff>
      <xdr:row>15</xdr:row>
      <xdr:rowOff>125091</xdr:rowOff>
    </xdr:to>
    <xdr:pic>
      <xdr:nvPicPr>
        <xdr:cNvPr id="2" name="Immagine 1">
          <a:extLst>
            <a:ext uri="{FF2B5EF4-FFF2-40B4-BE49-F238E27FC236}">
              <a16:creationId xmlns:a16="http://schemas.microsoft.com/office/drawing/2014/main" id="{E73DE5F7-7AB9-4C45-AF00-9F5FFAF25A1B}"/>
            </a:ext>
          </a:extLst>
        </xdr:cNvPr>
        <xdr:cNvPicPr>
          <a:picLocks noChangeAspect="1"/>
        </xdr:cNvPicPr>
      </xdr:nvPicPr>
      <xdr:blipFill>
        <a:blip xmlns:r="http://schemas.openxmlformats.org/officeDocument/2006/relationships" r:embed="rId1"/>
        <a:stretch>
          <a:fillRect/>
        </a:stretch>
      </xdr:blipFill>
      <xdr:spPr>
        <a:xfrm>
          <a:off x="1609725" y="1866900"/>
          <a:ext cx="1859441" cy="1420491"/>
        </a:xfrm>
        <a:prstGeom prst="rect">
          <a:avLst/>
        </a:prstGeom>
      </xdr:spPr>
    </xdr:pic>
    <xdr:clientData/>
  </xdr:twoCellAnchor>
  <xdr:twoCellAnchor editAs="oneCell">
    <xdr:from>
      <xdr:col>3</xdr:col>
      <xdr:colOff>0</xdr:colOff>
      <xdr:row>7</xdr:row>
      <xdr:rowOff>0</xdr:rowOff>
    </xdr:from>
    <xdr:to>
      <xdr:col>5</xdr:col>
      <xdr:colOff>430691</xdr:colOff>
      <xdr:row>15</xdr:row>
      <xdr:rowOff>125091</xdr:rowOff>
    </xdr:to>
    <xdr:pic>
      <xdr:nvPicPr>
        <xdr:cNvPr id="3" name="Immagine 2">
          <a:extLst>
            <a:ext uri="{FF2B5EF4-FFF2-40B4-BE49-F238E27FC236}">
              <a16:creationId xmlns:a16="http://schemas.microsoft.com/office/drawing/2014/main" id="{FB0ACC71-656A-4DBB-9BE6-1012C5156ED4}"/>
            </a:ext>
          </a:extLst>
        </xdr:cNvPr>
        <xdr:cNvPicPr>
          <a:picLocks noChangeAspect="1"/>
        </xdr:cNvPicPr>
      </xdr:nvPicPr>
      <xdr:blipFill>
        <a:blip xmlns:r="http://schemas.openxmlformats.org/officeDocument/2006/relationships" r:embed="rId1"/>
        <a:stretch>
          <a:fillRect/>
        </a:stretch>
      </xdr:blipFill>
      <xdr:spPr>
        <a:xfrm>
          <a:off x="1609725" y="1866900"/>
          <a:ext cx="1859441" cy="1420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6</xdr:row>
      <xdr:rowOff>66675</xdr:rowOff>
    </xdr:from>
    <xdr:to>
      <xdr:col>33</xdr:col>
      <xdr:colOff>177375</xdr:colOff>
      <xdr:row>6</xdr:row>
      <xdr:rowOff>76200</xdr:rowOff>
    </xdr:to>
    <xdr:cxnSp macro="">
      <xdr:nvCxnSpPr>
        <xdr:cNvPr id="2" name="Connettore diritto 1">
          <a:extLst>
            <a:ext uri="{FF2B5EF4-FFF2-40B4-BE49-F238E27FC236}">
              <a16:creationId xmlns:a16="http://schemas.microsoft.com/office/drawing/2014/main" id="{156EAAF9-C9DE-4DDD-B041-BF21A9F6575E}"/>
            </a:ext>
          </a:extLst>
        </xdr:cNvPr>
        <xdr:cNvCxnSpPr/>
      </xdr:nvCxnSpPr>
      <xdr:spPr>
        <a:xfrm flipV="1">
          <a:off x="209550"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64</xdr:row>
      <xdr:rowOff>0</xdr:rowOff>
    </xdr:from>
    <xdr:to>
      <xdr:col>31</xdr:col>
      <xdr:colOff>163604</xdr:colOff>
      <xdr:row>68</xdr:row>
      <xdr:rowOff>86938</xdr:rowOff>
    </xdr:to>
    <xdr:pic>
      <xdr:nvPicPr>
        <xdr:cNvPr id="3" name="Immagine 2">
          <a:extLst>
            <a:ext uri="{FF2B5EF4-FFF2-40B4-BE49-F238E27FC236}">
              <a16:creationId xmlns:a16="http://schemas.microsoft.com/office/drawing/2014/main" id="{484C352F-982B-4996-83EB-FFA9B09F4AD6}"/>
            </a:ext>
          </a:extLst>
        </xdr:cNvPr>
        <xdr:cNvPicPr>
          <a:picLocks noChangeAspect="1"/>
        </xdr:cNvPicPr>
      </xdr:nvPicPr>
      <xdr:blipFill>
        <a:blip xmlns:r="http://schemas.openxmlformats.org/officeDocument/2006/relationships" r:embed="rId1"/>
        <a:stretch>
          <a:fillRect/>
        </a:stretch>
      </xdr:blipFill>
      <xdr:spPr>
        <a:xfrm>
          <a:off x="3981450" y="9505950"/>
          <a:ext cx="1792379" cy="810838"/>
        </a:xfrm>
        <a:prstGeom prst="rect">
          <a:avLst/>
        </a:prstGeom>
      </xdr:spPr>
    </xdr:pic>
    <xdr:clientData/>
  </xdr:twoCellAnchor>
  <xdr:twoCellAnchor editAs="oneCell">
    <xdr:from>
      <xdr:col>22</xdr:col>
      <xdr:colOff>0</xdr:colOff>
      <xdr:row>64</xdr:row>
      <xdr:rowOff>0</xdr:rowOff>
    </xdr:from>
    <xdr:to>
      <xdr:col>32</xdr:col>
      <xdr:colOff>61884</xdr:colOff>
      <xdr:row>66</xdr:row>
      <xdr:rowOff>181401</xdr:rowOff>
    </xdr:to>
    <xdr:pic>
      <xdr:nvPicPr>
        <xdr:cNvPr id="4" name="Immagine 3">
          <a:extLst>
            <a:ext uri="{FF2B5EF4-FFF2-40B4-BE49-F238E27FC236}">
              <a16:creationId xmlns:a16="http://schemas.microsoft.com/office/drawing/2014/main" id="{93AE23AD-7B61-4C8E-9A7F-57ED7ADEC6EF}"/>
            </a:ext>
          </a:extLst>
        </xdr:cNvPr>
        <xdr:cNvPicPr>
          <a:picLocks noChangeAspect="1"/>
        </xdr:cNvPicPr>
      </xdr:nvPicPr>
      <xdr:blipFill>
        <a:blip xmlns:r="http://schemas.openxmlformats.org/officeDocument/2006/relationships" r:embed="rId2"/>
        <a:stretch>
          <a:fillRect/>
        </a:stretch>
      </xdr:blipFill>
      <xdr:spPr>
        <a:xfrm>
          <a:off x="3981450" y="9505950"/>
          <a:ext cx="1871634" cy="543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6</xdr:row>
      <xdr:rowOff>66675</xdr:rowOff>
    </xdr:from>
    <xdr:to>
      <xdr:col>33</xdr:col>
      <xdr:colOff>177375</xdr:colOff>
      <xdr:row>6</xdr:row>
      <xdr:rowOff>76200</xdr:rowOff>
    </xdr:to>
    <xdr:cxnSp macro="">
      <xdr:nvCxnSpPr>
        <xdr:cNvPr id="2" name="Connettore diritto 1">
          <a:extLst>
            <a:ext uri="{FF2B5EF4-FFF2-40B4-BE49-F238E27FC236}">
              <a16:creationId xmlns:a16="http://schemas.microsoft.com/office/drawing/2014/main" id="{DD99AB3A-B08F-4B01-AE4C-2CAE0D225223}"/>
            </a:ext>
          </a:extLst>
        </xdr:cNvPr>
        <xdr:cNvCxnSpPr/>
      </xdr:nvCxnSpPr>
      <xdr:spPr>
        <a:xfrm flipV="1">
          <a:off x="209550"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46</xdr:row>
      <xdr:rowOff>0</xdr:rowOff>
    </xdr:from>
    <xdr:to>
      <xdr:col>31</xdr:col>
      <xdr:colOff>163604</xdr:colOff>
      <xdr:row>50</xdr:row>
      <xdr:rowOff>86938</xdr:rowOff>
    </xdr:to>
    <xdr:pic>
      <xdr:nvPicPr>
        <xdr:cNvPr id="3" name="Immagine 2">
          <a:extLst>
            <a:ext uri="{FF2B5EF4-FFF2-40B4-BE49-F238E27FC236}">
              <a16:creationId xmlns:a16="http://schemas.microsoft.com/office/drawing/2014/main" id="{823E1BED-9EFA-44DB-9D76-20EBC3CE2598}"/>
            </a:ext>
          </a:extLst>
        </xdr:cNvPr>
        <xdr:cNvPicPr>
          <a:picLocks noChangeAspect="1"/>
        </xdr:cNvPicPr>
      </xdr:nvPicPr>
      <xdr:blipFill>
        <a:blip xmlns:r="http://schemas.openxmlformats.org/officeDocument/2006/relationships" r:embed="rId1"/>
        <a:stretch>
          <a:fillRect/>
        </a:stretch>
      </xdr:blipFill>
      <xdr:spPr>
        <a:xfrm>
          <a:off x="3981450" y="8296275"/>
          <a:ext cx="1792379" cy="810838"/>
        </a:xfrm>
        <a:prstGeom prst="rect">
          <a:avLst/>
        </a:prstGeom>
      </xdr:spPr>
    </xdr:pic>
    <xdr:clientData/>
  </xdr:twoCellAnchor>
  <xdr:twoCellAnchor editAs="oneCell">
    <xdr:from>
      <xdr:col>22</xdr:col>
      <xdr:colOff>0</xdr:colOff>
      <xdr:row>46</xdr:row>
      <xdr:rowOff>0</xdr:rowOff>
    </xdr:from>
    <xdr:to>
      <xdr:col>32</xdr:col>
      <xdr:colOff>61884</xdr:colOff>
      <xdr:row>48</xdr:row>
      <xdr:rowOff>181401</xdr:rowOff>
    </xdr:to>
    <xdr:pic>
      <xdr:nvPicPr>
        <xdr:cNvPr id="4" name="Immagine 3">
          <a:extLst>
            <a:ext uri="{FF2B5EF4-FFF2-40B4-BE49-F238E27FC236}">
              <a16:creationId xmlns:a16="http://schemas.microsoft.com/office/drawing/2014/main" id="{0495D215-B97A-4DDA-90F1-C382AA300270}"/>
            </a:ext>
          </a:extLst>
        </xdr:cNvPr>
        <xdr:cNvPicPr>
          <a:picLocks noChangeAspect="1"/>
        </xdr:cNvPicPr>
      </xdr:nvPicPr>
      <xdr:blipFill>
        <a:blip xmlns:r="http://schemas.openxmlformats.org/officeDocument/2006/relationships" r:embed="rId2"/>
        <a:stretch>
          <a:fillRect/>
        </a:stretch>
      </xdr:blipFill>
      <xdr:spPr>
        <a:xfrm>
          <a:off x="3981450" y="8296275"/>
          <a:ext cx="1871634" cy="543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xdr:row>
      <xdr:rowOff>66675</xdr:rowOff>
    </xdr:from>
    <xdr:to>
      <xdr:col>33</xdr:col>
      <xdr:colOff>167850</xdr:colOff>
      <xdr:row>6</xdr:row>
      <xdr:rowOff>76200</xdr:rowOff>
    </xdr:to>
    <xdr:cxnSp macro="">
      <xdr:nvCxnSpPr>
        <xdr:cNvPr id="2" name="Connettore diritto 1">
          <a:extLst>
            <a:ext uri="{FF2B5EF4-FFF2-40B4-BE49-F238E27FC236}">
              <a16:creationId xmlns:a16="http://schemas.microsoft.com/office/drawing/2014/main" id="{93592338-0842-49E1-B117-A31F1E15708C}"/>
            </a:ext>
          </a:extLst>
        </xdr:cNvPr>
        <xdr:cNvCxnSpPr/>
      </xdr:nvCxnSpPr>
      <xdr:spPr>
        <a:xfrm flipV="1">
          <a:off x="200025"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51</xdr:row>
      <xdr:rowOff>0</xdr:rowOff>
    </xdr:from>
    <xdr:to>
      <xdr:col>31</xdr:col>
      <xdr:colOff>163604</xdr:colOff>
      <xdr:row>55</xdr:row>
      <xdr:rowOff>86938</xdr:rowOff>
    </xdr:to>
    <xdr:pic>
      <xdr:nvPicPr>
        <xdr:cNvPr id="3" name="Immagine 2">
          <a:extLst>
            <a:ext uri="{FF2B5EF4-FFF2-40B4-BE49-F238E27FC236}">
              <a16:creationId xmlns:a16="http://schemas.microsoft.com/office/drawing/2014/main" id="{766C0E17-DDCC-492C-94E6-AFC2F0877F3B}"/>
            </a:ext>
          </a:extLst>
        </xdr:cNvPr>
        <xdr:cNvPicPr>
          <a:picLocks noChangeAspect="1"/>
        </xdr:cNvPicPr>
      </xdr:nvPicPr>
      <xdr:blipFill>
        <a:blip xmlns:r="http://schemas.openxmlformats.org/officeDocument/2006/relationships" r:embed="rId1"/>
        <a:stretch>
          <a:fillRect/>
        </a:stretch>
      </xdr:blipFill>
      <xdr:spPr>
        <a:xfrm>
          <a:off x="3981450" y="8496300"/>
          <a:ext cx="1792379" cy="810838"/>
        </a:xfrm>
        <a:prstGeom prst="rect">
          <a:avLst/>
        </a:prstGeom>
      </xdr:spPr>
    </xdr:pic>
    <xdr:clientData/>
  </xdr:twoCellAnchor>
  <xdr:twoCellAnchor editAs="oneCell">
    <xdr:from>
      <xdr:col>22</xdr:col>
      <xdr:colOff>0</xdr:colOff>
      <xdr:row>51</xdr:row>
      <xdr:rowOff>0</xdr:rowOff>
    </xdr:from>
    <xdr:to>
      <xdr:col>32</xdr:col>
      <xdr:colOff>61884</xdr:colOff>
      <xdr:row>54</xdr:row>
      <xdr:rowOff>426</xdr:rowOff>
    </xdr:to>
    <xdr:pic>
      <xdr:nvPicPr>
        <xdr:cNvPr id="4" name="Immagine 3">
          <a:extLst>
            <a:ext uri="{FF2B5EF4-FFF2-40B4-BE49-F238E27FC236}">
              <a16:creationId xmlns:a16="http://schemas.microsoft.com/office/drawing/2014/main" id="{7AD45E93-5D40-49A4-932C-61C727A4B5CB}"/>
            </a:ext>
          </a:extLst>
        </xdr:cNvPr>
        <xdr:cNvPicPr>
          <a:picLocks noChangeAspect="1"/>
        </xdr:cNvPicPr>
      </xdr:nvPicPr>
      <xdr:blipFill>
        <a:blip xmlns:r="http://schemas.openxmlformats.org/officeDocument/2006/relationships" r:embed="rId2"/>
        <a:stretch>
          <a:fillRect/>
        </a:stretch>
      </xdr:blipFill>
      <xdr:spPr>
        <a:xfrm>
          <a:off x="3981450" y="8496300"/>
          <a:ext cx="1871634" cy="533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6</xdr:row>
      <xdr:rowOff>66675</xdr:rowOff>
    </xdr:from>
    <xdr:to>
      <xdr:col>33</xdr:col>
      <xdr:colOff>177375</xdr:colOff>
      <xdr:row>6</xdr:row>
      <xdr:rowOff>76200</xdr:rowOff>
    </xdr:to>
    <xdr:cxnSp macro="">
      <xdr:nvCxnSpPr>
        <xdr:cNvPr id="2" name="Connettore diritto 1">
          <a:extLst>
            <a:ext uri="{FF2B5EF4-FFF2-40B4-BE49-F238E27FC236}">
              <a16:creationId xmlns:a16="http://schemas.microsoft.com/office/drawing/2014/main" id="{28E5EC1E-5EFB-4BFD-B721-D0A3D913734E}"/>
            </a:ext>
          </a:extLst>
        </xdr:cNvPr>
        <xdr:cNvCxnSpPr/>
      </xdr:nvCxnSpPr>
      <xdr:spPr>
        <a:xfrm flipV="1">
          <a:off x="209550"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41</xdr:row>
      <xdr:rowOff>0</xdr:rowOff>
    </xdr:from>
    <xdr:to>
      <xdr:col>31</xdr:col>
      <xdr:colOff>163604</xdr:colOff>
      <xdr:row>45</xdr:row>
      <xdr:rowOff>48838</xdr:rowOff>
    </xdr:to>
    <xdr:pic>
      <xdr:nvPicPr>
        <xdr:cNvPr id="3" name="Immagine 2">
          <a:extLst>
            <a:ext uri="{FF2B5EF4-FFF2-40B4-BE49-F238E27FC236}">
              <a16:creationId xmlns:a16="http://schemas.microsoft.com/office/drawing/2014/main" id="{F53E44C7-0E72-4DBB-8E53-068A3A2D5EE3}"/>
            </a:ext>
          </a:extLst>
        </xdr:cNvPr>
        <xdr:cNvPicPr>
          <a:picLocks noChangeAspect="1"/>
        </xdr:cNvPicPr>
      </xdr:nvPicPr>
      <xdr:blipFill>
        <a:blip xmlns:r="http://schemas.openxmlformats.org/officeDocument/2006/relationships" r:embed="rId1"/>
        <a:stretch>
          <a:fillRect/>
        </a:stretch>
      </xdr:blipFill>
      <xdr:spPr>
        <a:xfrm>
          <a:off x="3981450" y="7515225"/>
          <a:ext cx="1792379" cy="810838"/>
        </a:xfrm>
        <a:prstGeom prst="rect">
          <a:avLst/>
        </a:prstGeom>
      </xdr:spPr>
    </xdr:pic>
    <xdr:clientData/>
  </xdr:twoCellAnchor>
  <xdr:twoCellAnchor editAs="oneCell">
    <xdr:from>
      <xdr:col>22</xdr:col>
      <xdr:colOff>0</xdr:colOff>
      <xdr:row>41</xdr:row>
      <xdr:rowOff>0</xdr:rowOff>
    </xdr:from>
    <xdr:to>
      <xdr:col>32</xdr:col>
      <xdr:colOff>61884</xdr:colOff>
      <xdr:row>43</xdr:row>
      <xdr:rowOff>162351</xdr:rowOff>
    </xdr:to>
    <xdr:pic>
      <xdr:nvPicPr>
        <xdr:cNvPr id="4" name="Immagine 3">
          <a:extLst>
            <a:ext uri="{FF2B5EF4-FFF2-40B4-BE49-F238E27FC236}">
              <a16:creationId xmlns:a16="http://schemas.microsoft.com/office/drawing/2014/main" id="{6DAF7D9D-58B9-4C86-BDFE-B62166C5B4FB}"/>
            </a:ext>
          </a:extLst>
        </xdr:cNvPr>
        <xdr:cNvPicPr>
          <a:picLocks noChangeAspect="1"/>
        </xdr:cNvPicPr>
      </xdr:nvPicPr>
      <xdr:blipFill>
        <a:blip xmlns:r="http://schemas.openxmlformats.org/officeDocument/2006/relationships" r:embed="rId2"/>
        <a:stretch>
          <a:fillRect/>
        </a:stretch>
      </xdr:blipFill>
      <xdr:spPr>
        <a:xfrm>
          <a:off x="3981450" y="7515225"/>
          <a:ext cx="1871634" cy="5433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6</xdr:row>
      <xdr:rowOff>66675</xdr:rowOff>
    </xdr:from>
    <xdr:to>
      <xdr:col>33</xdr:col>
      <xdr:colOff>167850</xdr:colOff>
      <xdr:row>6</xdr:row>
      <xdr:rowOff>76200</xdr:rowOff>
    </xdr:to>
    <xdr:cxnSp macro="">
      <xdr:nvCxnSpPr>
        <xdr:cNvPr id="2" name="Connettore diritto 1">
          <a:extLst>
            <a:ext uri="{FF2B5EF4-FFF2-40B4-BE49-F238E27FC236}">
              <a16:creationId xmlns:a16="http://schemas.microsoft.com/office/drawing/2014/main" id="{A9C5455D-DF0E-4E4E-B037-FD6EADFE868D}"/>
            </a:ext>
          </a:extLst>
        </xdr:cNvPr>
        <xdr:cNvCxnSpPr/>
      </xdr:nvCxnSpPr>
      <xdr:spPr>
        <a:xfrm flipV="1">
          <a:off x="200025"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52</xdr:row>
      <xdr:rowOff>0</xdr:rowOff>
    </xdr:from>
    <xdr:to>
      <xdr:col>31</xdr:col>
      <xdr:colOff>163604</xdr:colOff>
      <xdr:row>56</xdr:row>
      <xdr:rowOff>58363</xdr:rowOff>
    </xdr:to>
    <xdr:pic>
      <xdr:nvPicPr>
        <xdr:cNvPr id="3" name="Immagine 2">
          <a:extLst>
            <a:ext uri="{FF2B5EF4-FFF2-40B4-BE49-F238E27FC236}">
              <a16:creationId xmlns:a16="http://schemas.microsoft.com/office/drawing/2014/main" id="{3230233F-5503-4843-A13F-84D58BE7FE8C}"/>
            </a:ext>
          </a:extLst>
        </xdr:cNvPr>
        <xdr:cNvPicPr>
          <a:picLocks noChangeAspect="1"/>
        </xdr:cNvPicPr>
      </xdr:nvPicPr>
      <xdr:blipFill>
        <a:blip xmlns:r="http://schemas.openxmlformats.org/officeDocument/2006/relationships" r:embed="rId1"/>
        <a:stretch>
          <a:fillRect/>
        </a:stretch>
      </xdr:blipFill>
      <xdr:spPr>
        <a:xfrm>
          <a:off x="3981450" y="8886825"/>
          <a:ext cx="1792379" cy="810838"/>
        </a:xfrm>
        <a:prstGeom prst="rect">
          <a:avLst/>
        </a:prstGeom>
      </xdr:spPr>
    </xdr:pic>
    <xdr:clientData/>
  </xdr:twoCellAnchor>
  <xdr:twoCellAnchor editAs="oneCell">
    <xdr:from>
      <xdr:col>22</xdr:col>
      <xdr:colOff>0</xdr:colOff>
      <xdr:row>52</xdr:row>
      <xdr:rowOff>0</xdr:rowOff>
    </xdr:from>
    <xdr:to>
      <xdr:col>32</xdr:col>
      <xdr:colOff>61884</xdr:colOff>
      <xdr:row>54</xdr:row>
      <xdr:rowOff>162351</xdr:rowOff>
    </xdr:to>
    <xdr:pic>
      <xdr:nvPicPr>
        <xdr:cNvPr id="4" name="Immagine 3">
          <a:extLst>
            <a:ext uri="{FF2B5EF4-FFF2-40B4-BE49-F238E27FC236}">
              <a16:creationId xmlns:a16="http://schemas.microsoft.com/office/drawing/2014/main" id="{08D65DDD-6E0D-4209-83F2-1095112281BA}"/>
            </a:ext>
          </a:extLst>
        </xdr:cNvPr>
        <xdr:cNvPicPr>
          <a:picLocks noChangeAspect="1"/>
        </xdr:cNvPicPr>
      </xdr:nvPicPr>
      <xdr:blipFill>
        <a:blip xmlns:r="http://schemas.openxmlformats.org/officeDocument/2006/relationships" r:embed="rId2"/>
        <a:stretch>
          <a:fillRect/>
        </a:stretch>
      </xdr:blipFill>
      <xdr:spPr>
        <a:xfrm>
          <a:off x="3981450" y="8886825"/>
          <a:ext cx="1871634" cy="5338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6</xdr:row>
      <xdr:rowOff>66675</xdr:rowOff>
    </xdr:from>
    <xdr:to>
      <xdr:col>33</xdr:col>
      <xdr:colOff>177375</xdr:colOff>
      <xdr:row>6</xdr:row>
      <xdr:rowOff>76200</xdr:rowOff>
    </xdr:to>
    <xdr:cxnSp macro="">
      <xdr:nvCxnSpPr>
        <xdr:cNvPr id="2" name="Connettore diritto 1">
          <a:extLst>
            <a:ext uri="{FF2B5EF4-FFF2-40B4-BE49-F238E27FC236}">
              <a16:creationId xmlns:a16="http://schemas.microsoft.com/office/drawing/2014/main" id="{EEE625DD-6C7A-4D2F-985A-3C7DE3710FBC}"/>
            </a:ext>
          </a:extLst>
        </xdr:cNvPr>
        <xdr:cNvCxnSpPr/>
      </xdr:nvCxnSpPr>
      <xdr:spPr>
        <a:xfrm flipV="1">
          <a:off x="209550"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53</xdr:row>
      <xdr:rowOff>0</xdr:rowOff>
    </xdr:from>
    <xdr:to>
      <xdr:col>31</xdr:col>
      <xdr:colOff>163604</xdr:colOff>
      <xdr:row>57</xdr:row>
      <xdr:rowOff>86938</xdr:rowOff>
    </xdr:to>
    <xdr:pic>
      <xdr:nvPicPr>
        <xdr:cNvPr id="3" name="Immagine 2">
          <a:extLst>
            <a:ext uri="{FF2B5EF4-FFF2-40B4-BE49-F238E27FC236}">
              <a16:creationId xmlns:a16="http://schemas.microsoft.com/office/drawing/2014/main" id="{0701F7CA-FDD6-458B-A182-61D980219155}"/>
            </a:ext>
          </a:extLst>
        </xdr:cNvPr>
        <xdr:cNvPicPr>
          <a:picLocks noChangeAspect="1"/>
        </xdr:cNvPicPr>
      </xdr:nvPicPr>
      <xdr:blipFill>
        <a:blip xmlns:r="http://schemas.openxmlformats.org/officeDocument/2006/relationships" r:embed="rId1"/>
        <a:stretch>
          <a:fillRect/>
        </a:stretch>
      </xdr:blipFill>
      <xdr:spPr>
        <a:xfrm>
          <a:off x="3981450" y="9010650"/>
          <a:ext cx="1792379" cy="810838"/>
        </a:xfrm>
        <a:prstGeom prst="rect">
          <a:avLst/>
        </a:prstGeom>
      </xdr:spPr>
    </xdr:pic>
    <xdr:clientData/>
  </xdr:twoCellAnchor>
  <xdr:twoCellAnchor editAs="oneCell">
    <xdr:from>
      <xdr:col>22</xdr:col>
      <xdr:colOff>0</xdr:colOff>
      <xdr:row>53</xdr:row>
      <xdr:rowOff>0</xdr:rowOff>
    </xdr:from>
    <xdr:to>
      <xdr:col>32</xdr:col>
      <xdr:colOff>61884</xdr:colOff>
      <xdr:row>56</xdr:row>
      <xdr:rowOff>426</xdr:rowOff>
    </xdr:to>
    <xdr:pic>
      <xdr:nvPicPr>
        <xdr:cNvPr id="4" name="Immagine 3">
          <a:extLst>
            <a:ext uri="{FF2B5EF4-FFF2-40B4-BE49-F238E27FC236}">
              <a16:creationId xmlns:a16="http://schemas.microsoft.com/office/drawing/2014/main" id="{A5373015-D888-4E5B-A92D-6B2FAD569935}"/>
            </a:ext>
          </a:extLst>
        </xdr:cNvPr>
        <xdr:cNvPicPr>
          <a:picLocks noChangeAspect="1"/>
        </xdr:cNvPicPr>
      </xdr:nvPicPr>
      <xdr:blipFill>
        <a:blip xmlns:r="http://schemas.openxmlformats.org/officeDocument/2006/relationships" r:embed="rId2"/>
        <a:stretch>
          <a:fillRect/>
        </a:stretch>
      </xdr:blipFill>
      <xdr:spPr>
        <a:xfrm>
          <a:off x="3981450" y="9010650"/>
          <a:ext cx="1871634" cy="5338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6</xdr:row>
      <xdr:rowOff>66675</xdr:rowOff>
    </xdr:from>
    <xdr:to>
      <xdr:col>33</xdr:col>
      <xdr:colOff>139275</xdr:colOff>
      <xdr:row>6</xdr:row>
      <xdr:rowOff>76200</xdr:rowOff>
    </xdr:to>
    <xdr:cxnSp macro="">
      <xdr:nvCxnSpPr>
        <xdr:cNvPr id="2" name="Connettore diritto 1">
          <a:extLst>
            <a:ext uri="{FF2B5EF4-FFF2-40B4-BE49-F238E27FC236}">
              <a16:creationId xmlns:a16="http://schemas.microsoft.com/office/drawing/2014/main" id="{56309C4E-C332-4341-9F10-2C5D46C33395}"/>
            </a:ext>
          </a:extLst>
        </xdr:cNvPr>
        <xdr:cNvCxnSpPr/>
      </xdr:nvCxnSpPr>
      <xdr:spPr>
        <a:xfrm flipV="1">
          <a:off x="200025" y="809625"/>
          <a:ext cx="5911425"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0</xdr:colOff>
      <xdr:row>40</xdr:row>
      <xdr:rowOff>0</xdr:rowOff>
    </xdr:from>
    <xdr:to>
      <xdr:col>32</xdr:col>
      <xdr:colOff>163604</xdr:colOff>
      <xdr:row>44</xdr:row>
      <xdr:rowOff>67888</xdr:rowOff>
    </xdr:to>
    <xdr:pic>
      <xdr:nvPicPr>
        <xdr:cNvPr id="3" name="Immagine 2">
          <a:extLst>
            <a:ext uri="{FF2B5EF4-FFF2-40B4-BE49-F238E27FC236}">
              <a16:creationId xmlns:a16="http://schemas.microsoft.com/office/drawing/2014/main" id="{17B24C09-6145-41E6-8FDC-0F2A30664AA8}"/>
            </a:ext>
          </a:extLst>
        </xdr:cNvPr>
        <xdr:cNvPicPr>
          <a:picLocks noChangeAspect="1"/>
        </xdr:cNvPicPr>
      </xdr:nvPicPr>
      <xdr:blipFill>
        <a:blip xmlns:r="http://schemas.openxmlformats.org/officeDocument/2006/relationships" r:embed="rId1"/>
        <a:stretch>
          <a:fillRect/>
        </a:stretch>
      </xdr:blipFill>
      <xdr:spPr>
        <a:xfrm>
          <a:off x="4162425" y="7172325"/>
          <a:ext cx="1792379" cy="810838"/>
        </a:xfrm>
        <a:prstGeom prst="rect">
          <a:avLst/>
        </a:prstGeom>
      </xdr:spPr>
    </xdr:pic>
    <xdr:clientData/>
  </xdr:twoCellAnchor>
  <xdr:twoCellAnchor editAs="oneCell">
    <xdr:from>
      <xdr:col>23</xdr:col>
      <xdr:colOff>0</xdr:colOff>
      <xdr:row>40</xdr:row>
      <xdr:rowOff>0</xdr:rowOff>
    </xdr:from>
    <xdr:to>
      <xdr:col>33</xdr:col>
      <xdr:colOff>61884</xdr:colOff>
      <xdr:row>42</xdr:row>
      <xdr:rowOff>181401</xdr:rowOff>
    </xdr:to>
    <xdr:pic>
      <xdr:nvPicPr>
        <xdr:cNvPr id="4" name="Immagine 3">
          <a:extLst>
            <a:ext uri="{FF2B5EF4-FFF2-40B4-BE49-F238E27FC236}">
              <a16:creationId xmlns:a16="http://schemas.microsoft.com/office/drawing/2014/main" id="{2CBF1751-B1E6-4927-9CDF-8D3330FE4E58}"/>
            </a:ext>
          </a:extLst>
        </xdr:cNvPr>
        <xdr:cNvPicPr>
          <a:picLocks noChangeAspect="1"/>
        </xdr:cNvPicPr>
      </xdr:nvPicPr>
      <xdr:blipFill>
        <a:blip xmlns:r="http://schemas.openxmlformats.org/officeDocument/2006/relationships" r:embed="rId2"/>
        <a:stretch>
          <a:fillRect/>
        </a:stretch>
      </xdr:blipFill>
      <xdr:spPr>
        <a:xfrm>
          <a:off x="4162425" y="7172325"/>
          <a:ext cx="1871634" cy="5433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6</xdr:row>
      <xdr:rowOff>66675</xdr:rowOff>
    </xdr:from>
    <xdr:to>
      <xdr:col>33</xdr:col>
      <xdr:colOff>177375</xdr:colOff>
      <xdr:row>6</xdr:row>
      <xdr:rowOff>76200</xdr:rowOff>
    </xdr:to>
    <xdr:cxnSp macro="">
      <xdr:nvCxnSpPr>
        <xdr:cNvPr id="2" name="Connettore diritto 1">
          <a:extLst>
            <a:ext uri="{FF2B5EF4-FFF2-40B4-BE49-F238E27FC236}">
              <a16:creationId xmlns:a16="http://schemas.microsoft.com/office/drawing/2014/main" id="{747D37B2-1A8B-4EA5-92A9-12F9A0DFB061}"/>
            </a:ext>
          </a:extLst>
        </xdr:cNvPr>
        <xdr:cNvCxnSpPr/>
      </xdr:nvCxnSpPr>
      <xdr:spPr>
        <a:xfrm flipV="1">
          <a:off x="209550"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6</xdr:row>
      <xdr:rowOff>66675</xdr:rowOff>
    </xdr:from>
    <xdr:to>
      <xdr:col>33</xdr:col>
      <xdr:colOff>167850</xdr:colOff>
      <xdr:row>6</xdr:row>
      <xdr:rowOff>76200</xdr:rowOff>
    </xdr:to>
    <xdr:cxnSp macro="">
      <xdr:nvCxnSpPr>
        <xdr:cNvPr id="2" name="Connettore diritto 1">
          <a:extLst>
            <a:ext uri="{FF2B5EF4-FFF2-40B4-BE49-F238E27FC236}">
              <a16:creationId xmlns:a16="http://schemas.microsoft.com/office/drawing/2014/main" id="{DBF3F9DB-14D2-4039-A59A-1BBDFB6471B1}"/>
            </a:ext>
          </a:extLst>
        </xdr:cNvPr>
        <xdr:cNvCxnSpPr/>
      </xdr:nvCxnSpPr>
      <xdr:spPr>
        <a:xfrm flipV="1">
          <a:off x="200025" y="809625"/>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175682</xdr:colOff>
      <xdr:row>6</xdr:row>
      <xdr:rowOff>66675</xdr:rowOff>
    </xdr:from>
    <xdr:to>
      <xdr:col>33</xdr:col>
      <xdr:colOff>178432</xdr:colOff>
      <xdr:row>6</xdr:row>
      <xdr:rowOff>76200</xdr:rowOff>
    </xdr:to>
    <xdr:cxnSp macro="">
      <xdr:nvCxnSpPr>
        <xdr:cNvPr id="2" name="Connettore diritto 1">
          <a:extLst>
            <a:ext uri="{FF2B5EF4-FFF2-40B4-BE49-F238E27FC236}">
              <a16:creationId xmlns:a16="http://schemas.microsoft.com/office/drawing/2014/main" id="{CA31F450-6450-43DC-A5E5-3EA052041A13}"/>
            </a:ext>
          </a:extLst>
        </xdr:cNvPr>
        <xdr:cNvCxnSpPr/>
      </xdr:nvCxnSpPr>
      <xdr:spPr>
        <a:xfrm flipV="1">
          <a:off x="175682" y="809625"/>
          <a:ext cx="5974925"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20109</xdr:colOff>
      <xdr:row>6</xdr:row>
      <xdr:rowOff>94192</xdr:rowOff>
    </xdr:from>
    <xdr:to>
      <xdr:col>33</xdr:col>
      <xdr:colOff>168909</xdr:colOff>
      <xdr:row>6</xdr:row>
      <xdr:rowOff>103717</xdr:rowOff>
    </xdr:to>
    <xdr:cxnSp macro="">
      <xdr:nvCxnSpPr>
        <xdr:cNvPr id="2" name="Connettore diritto 1">
          <a:extLst>
            <a:ext uri="{FF2B5EF4-FFF2-40B4-BE49-F238E27FC236}">
              <a16:creationId xmlns:a16="http://schemas.microsoft.com/office/drawing/2014/main" id="{A24E5DD5-3E80-457E-9C38-A3BA069E6E6E}"/>
            </a:ext>
          </a:extLst>
        </xdr:cNvPr>
        <xdr:cNvCxnSpPr/>
      </xdr:nvCxnSpPr>
      <xdr:spPr>
        <a:xfrm>
          <a:off x="201084" y="1094317"/>
          <a:ext cx="5940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32</xdr:row>
      <xdr:rowOff>85725</xdr:rowOff>
    </xdr:from>
    <xdr:to>
      <xdr:col>12</xdr:col>
      <xdr:colOff>153300</xdr:colOff>
      <xdr:row>32</xdr:row>
      <xdr:rowOff>95250</xdr:rowOff>
    </xdr:to>
    <xdr:cxnSp macro="">
      <xdr:nvCxnSpPr>
        <xdr:cNvPr id="3" name="Connettore diritto 2">
          <a:extLst>
            <a:ext uri="{FF2B5EF4-FFF2-40B4-BE49-F238E27FC236}">
              <a16:creationId xmlns:a16="http://schemas.microsoft.com/office/drawing/2014/main" id="{0B7927D8-1D5B-48CB-81A6-52273EB69DB2}"/>
            </a:ext>
          </a:extLst>
        </xdr:cNvPr>
        <xdr:cNvCxnSpPr/>
      </xdr:nvCxnSpPr>
      <xdr:spPr>
        <a:xfrm>
          <a:off x="381000" y="7524750"/>
          <a:ext cx="1944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32</xdr:row>
      <xdr:rowOff>95250</xdr:rowOff>
    </xdr:from>
    <xdr:to>
      <xdr:col>33</xdr:col>
      <xdr:colOff>162825</xdr:colOff>
      <xdr:row>32</xdr:row>
      <xdr:rowOff>95250</xdr:rowOff>
    </xdr:to>
    <xdr:cxnSp macro="">
      <xdr:nvCxnSpPr>
        <xdr:cNvPr id="4" name="Connettore diritto 3">
          <a:extLst>
            <a:ext uri="{FF2B5EF4-FFF2-40B4-BE49-F238E27FC236}">
              <a16:creationId xmlns:a16="http://schemas.microsoft.com/office/drawing/2014/main" id="{9A2827D9-6D60-4E1E-876A-A689FDE1502D}"/>
            </a:ext>
          </a:extLst>
        </xdr:cNvPr>
        <xdr:cNvCxnSpPr/>
      </xdr:nvCxnSpPr>
      <xdr:spPr>
        <a:xfrm>
          <a:off x="3838575" y="75342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32</xdr:row>
      <xdr:rowOff>95250</xdr:rowOff>
    </xdr:from>
    <xdr:to>
      <xdr:col>33</xdr:col>
      <xdr:colOff>162825</xdr:colOff>
      <xdr:row>32</xdr:row>
      <xdr:rowOff>95250</xdr:rowOff>
    </xdr:to>
    <xdr:cxnSp macro="">
      <xdr:nvCxnSpPr>
        <xdr:cNvPr id="5" name="Connettore diritto 4">
          <a:extLst>
            <a:ext uri="{FF2B5EF4-FFF2-40B4-BE49-F238E27FC236}">
              <a16:creationId xmlns:a16="http://schemas.microsoft.com/office/drawing/2014/main" id="{6B56864D-5541-48E4-B270-961A588F923B}"/>
            </a:ext>
          </a:extLst>
        </xdr:cNvPr>
        <xdr:cNvCxnSpPr/>
      </xdr:nvCxnSpPr>
      <xdr:spPr>
        <a:xfrm>
          <a:off x="3838575" y="75342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29</xdr:row>
      <xdr:rowOff>0</xdr:rowOff>
    </xdr:from>
    <xdr:to>
      <xdr:col>31</xdr:col>
      <xdr:colOff>163604</xdr:colOff>
      <xdr:row>33</xdr:row>
      <xdr:rowOff>115513</xdr:rowOff>
    </xdr:to>
    <xdr:pic>
      <xdr:nvPicPr>
        <xdr:cNvPr id="6" name="Immagine 5">
          <a:extLst>
            <a:ext uri="{FF2B5EF4-FFF2-40B4-BE49-F238E27FC236}">
              <a16:creationId xmlns:a16="http://schemas.microsoft.com/office/drawing/2014/main" id="{DFE06202-3067-4864-A2F3-FE67F11A24F9}"/>
            </a:ext>
          </a:extLst>
        </xdr:cNvPr>
        <xdr:cNvPicPr>
          <a:picLocks noChangeAspect="1"/>
        </xdr:cNvPicPr>
      </xdr:nvPicPr>
      <xdr:blipFill>
        <a:blip xmlns:r="http://schemas.openxmlformats.org/officeDocument/2006/relationships" r:embed="rId1"/>
        <a:stretch>
          <a:fillRect/>
        </a:stretch>
      </xdr:blipFill>
      <xdr:spPr>
        <a:xfrm>
          <a:off x="3981450" y="6886575"/>
          <a:ext cx="1792379" cy="810838"/>
        </a:xfrm>
        <a:prstGeom prst="rect">
          <a:avLst/>
        </a:prstGeom>
      </xdr:spPr>
    </xdr:pic>
    <xdr:clientData/>
  </xdr:twoCellAnchor>
  <xdr:twoCellAnchor>
    <xdr:from>
      <xdr:col>2</xdr:col>
      <xdr:colOff>19050</xdr:colOff>
      <xdr:row>31</xdr:row>
      <xdr:rowOff>85725</xdr:rowOff>
    </xdr:from>
    <xdr:to>
      <xdr:col>12</xdr:col>
      <xdr:colOff>153300</xdr:colOff>
      <xdr:row>31</xdr:row>
      <xdr:rowOff>95250</xdr:rowOff>
    </xdr:to>
    <xdr:cxnSp macro="">
      <xdr:nvCxnSpPr>
        <xdr:cNvPr id="7" name="Connettore diritto 6">
          <a:extLst>
            <a:ext uri="{FF2B5EF4-FFF2-40B4-BE49-F238E27FC236}">
              <a16:creationId xmlns:a16="http://schemas.microsoft.com/office/drawing/2014/main" id="{0EF0DA42-C4A6-4121-AF58-2FC33717FE70}"/>
            </a:ext>
          </a:extLst>
        </xdr:cNvPr>
        <xdr:cNvCxnSpPr/>
      </xdr:nvCxnSpPr>
      <xdr:spPr>
        <a:xfrm>
          <a:off x="381000" y="7334250"/>
          <a:ext cx="1944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31</xdr:row>
      <xdr:rowOff>95250</xdr:rowOff>
    </xdr:from>
    <xdr:to>
      <xdr:col>33</xdr:col>
      <xdr:colOff>162825</xdr:colOff>
      <xdr:row>31</xdr:row>
      <xdr:rowOff>95250</xdr:rowOff>
    </xdr:to>
    <xdr:cxnSp macro="">
      <xdr:nvCxnSpPr>
        <xdr:cNvPr id="8" name="Connettore diritto 7">
          <a:extLst>
            <a:ext uri="{FF2B5EF4-FFF2-40B4-BE49-F238E27FC236}">
              <a16:creationId xmlns:a16="http://schemas.microsoft.com/office/drawing/2014/main" id="{2D9E34DA-4C2E-46D2-8097-BAC1CEF3D6DA}"/>
            </a:ext>
          </a:extLst>
        </xdr:cNvPr>
        <xdr:cNvCxnSpPr/>
      </xdr:nvCxnSpPr>
      <xdr:spPr>
        <a:xfrm>
          <a:off x="3838575" y="73437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31</xdr:row>
      <xdr:rowOff>95250</xdr:rowOff>
    </xdr:from>
    <xdr:to>
      <xdr:col>33</xdr:col>
      <xdr:colOff>162825</xdr:colOff>
      <xdr:row>31</xdr:row>
      <xdr:rowOff>95250</xdr:rowOff>
    </xdr:to>
    <xdr:cxnSp macro="">
      <xdr:nvCxnSpPr>
        <xdr:cNvPr id="9" name="Connettore diritto 8">
          <a:extLst>
            <a:ext uri="{FF2B5EF4-FFF2-40B4-BE49-F238E27FC236}">
              <a16:creationId xmlns:a16="http://schemas.microsoft.com/office/drawing/2014/main" id="{C852B72A-BE6B-4FBD-BCA7-F302D830648C}"/>
            </a:ext>
          </a:extLst>
        </xdr:cNvPr>
        <xdr:cNvCxnSpPr/>
      </xdr:nvCxnSpPr>
      <xdr:spPr>
        <a:xfrm>
          <a:off x="3838575" y="73437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31</xdr:row>
      <xdr:rowOff>85725</xdr:rowOff>
    </xdr:from>
    <xdr:to>
      <xdr:col>12</xdr:col>
      <xdr:colOff>153300</xdr:colOff>
      <xdr:row>31</xdr:row>
      <xdr:rowOff>95250</xdr:rowOff>
    </xdr:to>
    <xdr:cxnSp macro="">
      <xdr:nvCxnSpPr>
        <xdr:cNvPr id="10" name="Connettore diritto 9">
          <a:extLst>
            <a:ext uri="{FF2B5EF4-FFF2-40B4-BE49-F238E27FC236}">
              <a16:creationId xmlns:a16="http://schemas.microsoft.com/office/drawing/2014/main" id="{BA62914B-0573-47B8-B818-42D70D317437}"/>
            </a:ext>
          </a:extLst>
        </xdr:cNvPr>
        <xdr:cNvCxnSpPr/>
      </xdr:nvCxnSpPr>
      <xdr:spPr>
        <a:xfrm>
          <a:off x="381000" y="7334250"/>
          <a:ext cx="1944000" cy="9525"/>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31</xdr:row>
      <xdr:rowOff>95250</xdr:rowOff>
    </xdr:from>
    <xdr:to>
      <xdr:col>33</xdr:col>
      <xdr:colOff>162825</xdr:colOff>
      <xdr:row>31</xdr:row>
      <xdr:rowOff>95250</xdr:rowOff>
    </xdr:to>
    <xdr:cxnSp macro="">
      <xdr:nvCxnSpPr>
        <xdr:cNvPr id="11" name="Connettore diritto 10">
          <a:extLst>
            <a:ext uri="{FF2B5EF4-FFF2-40B4-BE49-F238E27FC236}">
              <a16:creationId xmlns:a16="http://schemas.microsoft.com/office/drawing/2014/main" id="{E1BEF6AD-82E2-4F62-BC6B-EDBE855E7D1B}"/>
            </a:ext>
          </a:extLst>
        </xdr:cNvPr>
        <xdr:cNvCxnSpPr/>
      </xdr:nvCxnSpPr>
      <xdr:spPr>
        <a:xfrm>
          <a:off x="3838575" y="73437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31</xdr:row>
      <xdr:rowOff>95250</xdr:rowOff>
    </xdr:from>
    <xdr:to>
      <xdr:col>33</xdr:col>
      <xdr:colOff>162825</xdr:colOff>
      <xdr:row>31</xdr:row>
      <xdr:rowOff>95250</xdr:rowOff>
    </xdr:to>
    <xdr:cxnSp macro="">
      <xdr:nvCxnSpPr>
        <xdr:cNvPr id="12" name="Connettore diritto 11">
          <a:extLst>
            <a:ext uri="{FF2B5EF4-FFF2-40B4-BE49-F238E27FC236}">
              <a16:creationId xmlns:a16="http://schemas.microsoft.com/office/drawing/2014/main" id="{309E8C25-1408-4551-A263-EB87AF9A3B69}"/>
            </a:ext>
          </a:extLst>
        </xdr:cNvPr>
        <xdr:cNvCxnSpPr/>
      </xdr:nvCxnSpPr>
      <xdr:spPr>
        <a:xfrm>
          <a:off x="3838575" y="7343775"/>
          <a:ext cx="2296425" cy="0"/>
        </a:xfrm>
        <a:prstGeom prst="line">
          <a:avLst/>
        </a:prstGeom>
        <a:ln w="34925" cap="rnd"/>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0</xdr:colOff>
      <xdr:row>28</xdr:row>
      <xdr:rowOff>0</xdr:rowOff>
    </xdr:from>
    <xdr:to>
      <xdr:col>32</xdr:col>
      <xdr:colOff>61884</xdr:colOff>
      <xdr:row>31</xdr:row>
      <xdr:rowOff>57576</xdr:rowOff>
    </xdr:to>
    <xdr:pic>
      <xdr:nvPicPr>
        <xdr:cNvPr id="13" name="Immagine 12">
          <a:extLst>
            <a:ext uri="{FF2B5EF4-FFF2-40B4-BE49-F238E27FC236}">
              <a16:creationId xmlns:a16="http://schemas.microsoft.com/office/drawing/2014/main" id="{A7B51EFF-3DD3-45ED-87AB-80D91117DC1A}"/>
            </a:ext>
          </a:extLst>
        </xdr:cNvPr>
        <xdr:cNvPicPr>
          <a:picLocks noChangeAspect="1"/>
        </xdr:cNvPicPr>
      </xdr:nvPicPr>
      <xdr:blipFill>
        <a:blip xmlns:r="http://schemas.openxmlformats.org/officeDocument/2006/relationships" r:embed="rId2"/>
        <a:stretch>
          <a:fillRect/>
        </a:stretch>
      </xdr:blipFill>
      <xdr:spPr>
        <a:xfrm>
          <a:off x="3981450" y="6772275"/>
          <a:ext cx="1871634" cy="5243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38101</xdr:colOff>
      <xdr:row>8</xdr:row>
      <xdr:rowOff>19051</xdr:rowOff>
    </xdr:from>
    <xdr:to>
      <xdr:col>3</xdr:col>
      <xdr:colOff>419101</xdr:colOff>
      <xdr:row>16</xdr:row>
      <xdr:rowOff>106900</xdr:rowOff>
    </xdr:to>
    <xdr:pic>
      <xdr:nvPicPr>
        <xdr:cNvPr id="2" name="foto">
          <a:extLst>
            <a:ext uri="{FF2B5EF4-FFF2-40B4-BE49-F238E27FC236}">
              <a16:creationId xmlns:a16="http://schemas.microsoft.com/office/drawing/2014/main" id="{6736A9B9-9B92-47E3-A3D1-DF4137B14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1" y="1552576"/>
          <a:ext cx="1809750" cy="1383249"/>
        </a:xfrm>
        <a:prstGeom prst="rect">
          <a:avLst/>
        </a:prstGeom>
      </xdr:spPr>
    </xdr:pic>
    <xdr:clientData/>
  </xdr:twoCellAnchor>
  <xdr:twoCellAnchor>
    <xdr:from>
      <xdr:col>0</xdr:col>
      <xdr:colOff>323850</xdr:colOff>
      <xdr:row>26</xdr:row>
      <xdr:rowOff>171450</xdr:rowOff>
    </xdr:from>
    <xdr:to>
      <xdr:col>5</xdr:col>
      <xdr:colOff>535516</xdr:colOff>
      <xdr:row>28</xdr:row>
      <xdr:rowOff>78450</xdr:rowOff>
    </xdr:to>
    <xdr:sp macro="[0]!InserisciImmagini" textlink="">
      <xdr:nvSpPr>
        <xdr:cNvPr id="3" name="Rettangolo arrotondato 2">
          <a:extLst>
            <a:ext uri="{FF2B5EF4-FFF2-40B4-BE49-F238E27FC236}">
              <a16:creationId xmlns:a16="http://schemas.microsoft.com/office/drawing/2014/main" id="{26E8C536-A0EB-49E2-B28D-F5C7496631D2}"/>
            </a:ext>
          </a:extLst>
        </xdr:cNvPr>
        <xdr:cNvSpPr/>
      </xdr:nvSpPr>
      <xdr:spPr>
        <a:xfrm>
          <a:off x="323850" y="4714875"/>
          <a:ext cx="3678766" cy="288000"/>
        </a:xfrm>
        <a:prstGeom prst="roundRect">
          <a:avLst/>
        </a:prstGeom>
        <a:effectLst>
          <a:innerShdw blurRad="63500" dist="50800" dir="2700000">
            <a:prstClr val="black">
              <a:alpha val="50000"/>
            </a:prstClr>
          </a:inn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it-IT" sz="1800">
              <a:solidFill>
                <a:srgbClr val="FFFF00"/>
              </a:solidFill>
            </a:rPr>
            <a:t>RIPORTA IMMAGINI</a:t>
          </a:r>
          <a:r>
            <a:rPr lang="it-IT" sz="1800" baseline="0">
              <a:solidFill>
                <a:srgbClr val="FFFF00"/>
              </a:solidFill>
            </a:rPr>
            <a:t> SUI FOGLI</a:t>
          </a:r>
          <a:endParaRPr lang="it-IT" sz="1800">
            <a:solidFill>
              <a:srgbClr val="FFFF00"/>
            </a:solidFill>
          </a:endParaRPr>
        </a:p>
      </xdr:txBody>
    </xdr:sp>
    <xdr:clientData/>
  </xdr:twoCellAnchor>
  <xdr:twoCellAnchor editAs="oneCell">
    <xdr:from>
      <xdr:col>1</xdr:col>
      <xdr:colOff>19050</xdr:colOff>
      <xdr:row>19</xdr:row>
      <xdr:rowOff>9525</xdr:rowOff>
    </xdr:from>
    <xdr:to>
      <xdr:col>3</xdr:col>
      <xdr:colOff>465398</xdr:colOff>
      <xdr:row>22</xdr:row>
      <xdr:rowOff>57150</xdr:rowOff>
    </xdr:to>
    <xdr:pic>
      <xdr:nvPicPr>
        <xdr:cNvPr id="4" name="firma">
          <a:extLst>
            <a:ext uri="{FF2B5EF4-FFF2-40B4-BE49-F238E27FC236}">
              <a16:creationId xmlns:a16="http://schemas.microsoft.com/office/drawing/2014/main" id="{AA78EFB6-5013-4A17-B276-A1C316F076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0" y="3390900"/>
          <a:ext cx="1875098" cy="5334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mailto:amalia@piasoft.it" TargetMode="External"/><Relationship Id="rId2" Type="http://schemas.openxmlformats.org/officeDocument/2006/relationships/hyperlink" Target="mailto:blopez@notariato.it" TargetMode="External"/><Relationship Id="rId1" Type="http://schemas.openxmlformats.org/officeDocument/2006/relationships/hyperlink" Target="mailto:blopez@notariato.i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EFE6-D968-4D95-ACB9-355DF0109BF2}">
  <sheetPr codeName="Foglio1"/>
  <dimension ref="A1:E71"/>
  <sheetViews>
    <sheetView workbookViewId="0"/>
  </sheetViews>
  <sheetFormatPr defaultRowHeight="15"/>
  <cols>
    <col min="1" max="1" width="45.7109375" customWidth="1"/>
    <col min="2" max="2" width="10.7109375" customWidth="1"/>
    <col min="3" max="3" width="50.7109375" customWidth="1"/>
    <col min="4" max="4" width="15.7109375" customWidth="1"/>
    <col min="5" max="5" width="1.7109375" customWidth="1"/>
  </cols>
  <sheetData>
    <row r="1" spans="1:5" ht="15" customHeight="1">
      <c r="A1" s="1" t="s">
        <v>0</v>
      </c>
      <c r="B1" s="2"/>
      <c r="C1" s="2"/>
      <c r="D1" s="2"/>
      <c r="E1" s="3">
        <v>0</v>
      </c>
    </row>
    <row r="2" spans="1:5" ht="20.100000000000001" customHeight="1">
      <c r="A2" s="4" t="str">
        <f>'iP1'!A5</f>
        <v>Condominio "PROTOTIPO"</v>
      </c>
      <c r="B2" s="5" t="s">
        <v>1</v>
      </c>
      <c r="C2" s="5"/>
      <c r="D2" s="6"/>
      <c r="E2" s="3"/>
    </row>
    <row r="3" spans="1:5" ht="15" customHeight="1">
      <c r="A3" s="7" t="s">
        <v>2</v>
      </c>
      <c r="B3" s="7" t="s">
        <v>3</v>
      </c>
      <c r="C3" s="8" t="s">
        <v>4</v>
      </c>
      <c r="D3" s="9"/>
      <c r="E3" s="10"/>
    </row>
    <row r="4" spans="1:5" ht="15" customHeight="1">
      <c r="A4" s="11" t="s">
        <v>5</v>
      </c>
      <c r="B4" s="12"/>
      <c r="C4" s="12"/>
      <c r="D4" s="13"/>
      <c r="E4" s="10"/>
    </row>
    <row r="5" spans="1:5" ht="15" customHeight="1">
      <c r="A5" s="14" t="s">
        <v>6</v>
      </c>
      <c r="B5" s="15" t="s">
        <v>7</v>
      </c>
      <c r="C5" s="16" t="s">
        <v>8</v>
      </c>
      <c r="D5" s="17"/>
      <c r="E5" s="10"/>
    </row>
    <row r="6" spans="1:5" ht="15" customHeight="1">
      <c r="A6" s="14" t="s">
        <v>9</v>
      </c>
      <c r="B6" s="15" t="s">
        <v>7</v>
      </c>
      <c r="C6" s="16" t="s">
        <v>10</v>
      </c>
      <c r="D6" s="17"/>
      <c r="E6" s="10"/>
    </row>
    <row r="7" spans="1:5" ht="15" customHeight="1">
      <c r="A7" s="14" t="s">
        <v>11</v>
      </c>
      <c r="B7" s="15" t="s">
        <v>7</v>
      </c>
      <c r="C7" s="16" t="s">
        <v>12</v>
      </c>
      <c r="D7" s="17"/>
      <c r="E7" s="10"/>
    </row>
    <row r="8" spans="1:5" ht="15" customHeight="1">
      <c r="A8" s="14" t="s">
        <v>13</v>
      </c>
      <c r="B8" s="15" t="s">
        <v>7</v>
      </c>
      <c r="C8" s="16" t="s">
        <v>14</v>
      </c>
      <c r="D8" s="17"/>
      <c r="E8" s="10"/>
    </row>
    <row r="9" spans="1:5" ht="15" customHeight="1">
      <c r="A9" s="18" t="s">
        <v>15</v>
      </c>
      <c r="B9" s="19" t="s">
        <v>7</v>
      </c>
      <c r="C9" s="16" t="s">
        <v>16</v>
      </c>
      <c r="D9" s="17"/>
      <c r="E9" s="10"/>
    </row>
    <row r="10" spans="1:5" ht="15" customHeight="1">
      <c r="A10" s="14"/>
      <c r="B10" s="15" t="s">
        <v>7</v>
      </c>
      <c r="C10" s="16" t="s">
        <v>17</v>
      </c>
      <c r="D10" s="17"/>
      <c r="E10" s="10"/>
    </row>
    <row r="11" spans="1:5" ht="15" customHeight="1">
      <c r="A11" s="20"/>
      <c r="B11" s="15" t="s">
        <v>7</v>
      </c>
      <c r="C11" s="21" t="s">
        <v>18</v>
      </c>
      <c r="D11" s="22"/>
      <c r="E11" s="10"/>
    </row>
    <row r="12" spans="1:5" ht="15" customHeight="1">
      <c r="A12" s="20" t="s">
        <v>19</v>
      </c>
      <c r="B12" s="15" t="s">
        <v>7</v>
      </c>
      <c r="C12" s="21" t="s">
        <v>20</v>
      </c>
      <c r="D12" s="22"/>
      <c r="E12" s="10"/>
    </row>
    <row r="13" spans="1:5" ht="15" customHeight="1">
      <c r="A13" s="20" t="s">
        <v>21</v>
      </c>
      <c r="B13" s="19" t="s">
        <v>7</v>
      </c>
      <c r="C13" s="16" t="s">
        <v>22</v>
      </c>
      <c r="D13" s="17"/>
      <c r="E13" s="10"/>
    </row>
    <row r="14" spans="1:5" ht="15" customHeight="1">
      <c r="A14" s="23" t="s">
        <v>23</v>
      </c>
      <c r="B14" s="19" t="s">
        <v>7</v>
      </c>
      <c r="C14" s="16" t="s">
        <v>24</v>
      </c>
      <c r="D14" s="24" t="s">
        <v>25</v>
      </c>
      <c r="E14" s="10"/>
    </row>
    <row r="15" spans="1:5" ht="15" customHeight="1">
      <c r="A15" s="11" t="s">
        <v>26</v>
      </c>
      <c r="B15" s="12"/>
      <c r="C15" s="12"/>
      <c r="D15" s="25" t="s">
        <v>27</v>
      </c>
      <c r="E15" s="10"/>
    </row>
    <row r="16" spans="1:5" ht="15" customHeight="1">
      <c r="A16" s="20" t="s">
        <v>28</v>
      </c>
      <c r="B16" s="15" t="s">
        <v>7</v>
      </c>
      <c r="C16" s="26" t="s">
        <v>29</v>
      </c>
      <c r="D16" s="27" t="s">
        <v>30</v>
      </c>
      <c r="E16" s="28"/>
    </row>
    <row r="17" spans="1:5" ht="15" customHeight="1">
      <c r="A17" s="20" t="s">
        <v>31</v>
      </c>
      <c r="B17" s="15" t="s">
        <v>7</v>
      </c>
      <c r="C17" s="26" t="s">
        <v>32</v>
      </c>
      <c r="D17" s="27" t="s">
        <v>33</v>
      </c>
      <c r="E17" s="28"/>
    </row>
    <row r="18" spans="1:5" ht="15" customHeight="1">
      <c r="A18" s="20" t="s">
        <v>34</v>
      </c>
      <c r="B18" s="15" t="s">
        <v>7</v>
      </c>
      <c r="C18" s="26" t="s">
        <v>35</v>
      </c>
      <c r="D18" s="27" t="s">
        <v>36</v>
      </c>
      <c r="E18" s="28"/>
    </row>
    <row r="19" spans="1:5" ht="15" customHeight="1">
      <c r="A19" s="20" t="s">
        <v>37</v>
      </c>
      <c r="B19" s="15" t="s">
        <v>7</v>
      </c>
      <c r="C19" s="26" t="s">
        <v>38</v>
      </c>
      <c r="D19" s="27" t="s">
        <v>39</v>
      </c>
      <c r="E19" s="28"/>
    </row>
    <row r="20" spans="1:5" ht="15" customHeight="1">
      <c r="A20" s="20" t="s">
        <v>40</v>
      </c>
      <c r="B20" s="15" t="s">
        <v>7</v>
      </c>
      <c r="C20" s="26" t="s">
        <v>41</v>
      </c>
      <c r="D20" s="27" t="s">
        <v>42</v>
      </c>
      <c r="E20" s="28"/>
    </row>
    <row r="21" spans="1:5" ht="15" customHeight="1">
      <c r="A21" s="20" t="s">
        <v>43</v>
      </c>
      <c r="B21" s="15" t="s">
        <v>7</v>
      </c>
      <c r="C21" s="26" t="s">
        <v>41</v>
      </c>
      <c r="D21" s="27" t="s">
        <v>44</v>
      </c>
      <c r="E21" s="28"/>
    </row>
    <row r="22" spans="1:5" ht="15" customHeight="1">
      <c r="A22" s="20"/>
      <c r="B22" s="15" t="s">
        <v>7</v>
      </c>
      <c r="C22" s="26" t="s">
        <v>45</v>
      </c>
      <c r="D22" s="27" t="s">
        <v>46</v>
      </c>
      <c r="E22" s="28"/>
    </row>
    <row r="23" spans="1:5" ht="15" customHeight="1">
      <c r="A23" s="20"/>
      <c r="B23" s="15" t="s">
        <v>7</v>
      </c>
      <c r="C23" s="26" t="s">
        <v>47</v>
      </c>
      <c r="D23" s="27" t="s">
        <v>48</v>
      </c>
      <c r="E23" s="28"/>
    </row>
    <row r="24" spans="1:5" ht="15" customHeight="1">
      <c r="A24" s="20"/>
      <c r="B24" s="15" t="s">
        <v>7</v>
      </c>
      <c r="C24" s="26" t="s">
        <v>49</v>
      </c>
      <c r="D24" s="27" t="s">
        <v>50</v>
      </c>
      <c r="E24" s="28"/>
    </row>
    <row r="25" spans="1:5" ht="15" customHeight="1">
      <c r="A25" s="20"/>
      <c r="B25" s="15" t="s">
        <v>7</v>
      </c>
      <c r="C25" s="26" t="s">
        <v>51</v>
      </c>
      <c r="D25" s="27" t="s">
        <v>52</v>
      </c>
      <c r="E25" s="28"/>
    </row>
    <row r="26" spans="1:5" ht="15" customHeight="1">
      <c r="A26" s="29" t="s">
        <v>53</v>
      </c>
      <c r="B26" s="30"/>
      <c r="C26" s="30"/>
      <c r="D26" s="31"/>
      <c r="E26" s="32"/>
    </row>
    <row r="27" spans="1:5" ht="15" customHeight="1">
      <c r="A27" s="20" t="s">
        <v>54</v>
      </c>
      <c r="B27" s="15" t="s">
        <v>7</v>
      </c>
      <c r="C27" s="16" t="s">
        <v>55</v>
      </c>
      <c r="D27" s="33"/>
      <c r="E27" s="10"/>
    </row>
    <row r="28" spans="1:5" ht="15" customHeight="1">
      <c r="A28" s="20"/>
      <c r="B28" s="15" t="s">
        <v>7</v>
      </c>
      <c r="C28" s="16" t="s">
        <v>56</v>
      </c>
      <c r="D28" s="33"/>
      <c r="E28" s="10"/>
    </row>
    <row r="29" spans="1:5" ht="15" customHeight="1">
      <c r="A29" s="20"/>
      <c r="B29" s="15" t="s">
        <v>7</v>
      </c>
      <c r="C29" s="16" t="s">
        <v>57</v>
      </c>
      <c r="D29" s="33"/>
      <c r="E29" s="10"/>
    </row>
    <row r="30" spans="1:5" ht="15" customHeight="1">
      <c r="A30" s="20"/>
      <c r="B30" s="15" t="s">
        <v>7</v>
      </c>
      <c r="C30" s="16" t="s">
        <v>58</v>
      </c>
      <c r="D30" s="33"/>
      <c r="E30" s="10"/>
    </row>
    <row r="31" spans="1:5" ht="15" customHeight="1">
      <c r="A31" s="20"/>
      <c r="B31" s="15" t="s">
        <v>7</v>
      </c>
      <c r="C31" s="16" t="s">
        <v>59</v>
      </c>
      <c r="D31" s="33"/>
      <c r="E31" s="10"/>
    </row>
    <row r="32" spans="1:5" ht="15" customHeight="1">
      <c r="A32" s="11" t="s">
        <v>60</v>
      </c>
      <c r="B32" s="12"/>
      <c r="C32" s="12"/>
      <c r="D32" s="13"/>
      <c r="E32" s="10"/>
    </row>
    <row r="33" spans="1:5" ht="15" customHeight="1">
      <c r="A33" s="34">
        <v>42720</v>
      </c>
      <c r="B33" s="35" t="s">
        <v>61</v>
      </c>
      <c r="C33" s="1133" t="s">
        <v>62</v>
      </c>
      <c r="D33" s="1134"/>
      <c r="E33" s="10"/>
    </row>
    <row r="34" spans="1:5" ht="15" customHeight="1">
      <c r="A34" s="34" t="s">
        <v>63</v>
      </c>
      <c r="B34" s="15" t="s">
        <v>7</v>
      </c>
      <c r="C34" s="36" t="s">
        <v>64</v>
      </c>
      <c r="D34" s="37"/>
      <c r="E34" s="10"/>
    </row>
    <row r="35" spans="1:5" ht="15" customHeight="1">
      <c r="A35" s="38"/>
      <c r="B35" s="39"/>
      <c r="C35" s="36"/>
      <c r="D35" s="37"/>
      <c r="E35" s="10"/>
    </row>
    <row r="36" spans="1:5" ht="15" customHeight="1">
      <c r="A36" s="11" t="s">
        <v>5</v>
      </c>
      <c r="B36" s="12"/>
      <c r="C36" s="12"/>
      <c r="D36" s="13"/>
      <c r="E36" s="10"/>
    </row>
    <row r="37" spans="1:5" ht="15" customHeight="1">
      <c r="A37" s="20">
        <v>2022</v>
      </c>
      <c r="B37" s="15" t="s">
        <v>7</v>
      </c>
      <c r="C37" s="1127" t="s">
        <v>65</v>
      </c>
      <c r="D37" s="1128"/>
      <c r="E37" s="10"/>
    </row>
    <row r="38" spans="1:5" ht="15" customHeight="1">
      <c r="A38" s="34">
        <v>44566</v>
      </c>
      <c r="B38" s="15" t="s">
        <v>61</v>
      </c>
      <c r="C38" s="1127" t="s">
        <v>66</v>
      </c>
      <c r="D38" s="1128"/>
      <c r="E38" s="10"/>
    </row>
    <row r="39" spans="1:5" ht="45" customHeight="1">
      <c r="A39" s="40">
        <v>44846</v>
      </c>
      <c r="B39" s="35" t="s">
        <v>61</v>
      </c>
      <c r="C39" s="1127" t="s">
        <v>67</v>
      </c>
      <c r="D39" s="1128"/>
      <c r="E39" s="10"/>
    </row>
    <row r="40" spans="1:5" ht="15" customHeight="1">
      <c r="A40" s="18" t="s">
        <v>68</v>
      </c>
      <c r="B40" s="15" t="s">
        <v>7</v>
      </c>
      <c r="C40" s="36" t="s">
        <v>69</v>
      </c>
      <c r="D40" s="37"/>
      <c r="E40" s="10"/>
    </row>
    <row r="41" spans="1:5" ht="15" customHeight="1">
      <c r="A41" s="11" t="s">
        <v>70</v>
      </c>
      <c r="B41" s="12"/>
      <c r="C41" s="12"/>
      <c r="D41" s="13"/>
      <c r="E41" s="10"/>
    </row>
    <row r="42" spans="1:5" ht="15" customHeight="1">
      <c r="A42" s="41">
        <v>44742</v>
      </c>
      <c r="B42" s="35" t="s">
        <v>61</v>
      </c>
      <c r="C42" s="36" t="s">
        <v>71</v>
      </c>
      <c r="D42" s="37"/>
      <c r="E42" s="10"/>
    </row>
    <row r="43" spans="1:5" ht="17.25" customHeight="1">
      <c r="A43" s="34">
        <v>44571</v>
      </c>
      <c r="B43" s="35" t="s">
        <v>61</v>
      </c>
      <c r="C43" s="42" t="s">
        <v>72</v>
      </c>
      <c r="D43" s="37"/>
      <c r="E43" s="10"/>
    </row>
    <row r="44" spans="1:5" ht="15" customHeight="1">
      <c r="A44" s="34">
        <v>44661</v>
      </c>
      <c r="B44" s="35" t="s">
        <v>61</v>
      </c>
      <c r="C44" s="1127" t="s">
        <v>73</v>
      </c>
      <c r="D44" s="1128"/>
      <c r="E44" s="10"/>
    </row>
    <row r="45" spans="1:5" ht="15" customHeight="1">
      <c r="A45" s="34">
        <v>44752</v>
      </c>
      <c r="B45" s="35" t="s">
        <v>61</v>
      </c>
      <c r="C45" s="1127" t="s">
        <v>74</v>
      </c>
      <c r="D45" s="1128"/>
      <c r="E45" s="10"/>
    </row>
    <row r="46" spans="1:5" ht="15" customHeight="1">
      <c r="A46" s="34">
        <v>44844</v>
      </c>
      <c r="B46" s="35" t="s">
        <v>61</v>
      </c>
      <c r="C46" s="1127" t="s">
        <v>75</v>
      </c>
      <c r="D46" s="1128"/>
      <c r="E46" s="10"/>
    </row>
    <row r="47" spans="1:5" ht="30" customHeight="1">
      <c r="A47" s="34">
        <v>44742</v>
      </c>
      <c r="B47" s="35" t="s">
        <v>61</v>
      </c>
      <c r="C47" s="1129" t="s">
        <v>76</v>
      </c>
      <c r="D47" s="1130"/>
      <c r="E47" s="10"/>
    </row>
    <row r="48" spans="1:5" ht="15" customHeight="1">
      <c r="A48" s="38"/>
      <c r="B48" s="35"/>
      <c r="C48" s="36"/>
      <c r="D48" s="37"/>
      <c r="E48" s="10"/>
    </row>
    <row r="49" spans="1:5" ht="15" customHeight="1">
      <c r="A49" s="38"/>
      <c r="B49" s="43"/>
      <c r="C49" s="36"/>
      <c r="D49" s="37"/>
      <c r="E49" s="10"/>
    </row>
    <row r="50" spans="1:5" ht="15" customHeight="1">
      <c r="A50" s="11" t="s">
        <v>77</v>
      </c>
      <c r="B50" s="12"/>
      <c r="C50" s="12"/>
      <c r="D50" s="13"/>
      <c r="E50" s="10"/>
    </row>
    <row r="51" spans="1:5" ht="15" customHeight="1">
      <c r="A51" s="20">
        <v>90</v>
      </c>
      <c r="B51" s="19" t="s">
        <v>78</v>
      </c>
      <c r="C51" s="42" t="s">
        <v>79</v>
      </c>
      <c r="D51" s="37"/>
      <c r="E51" s="10"/>
    </row>
    <row r="52" spans="1:5" ht="15" customHeight="1">
      <c r="A52" s="20">
        <v>30</v>
      </c>
      <c r="B52" s="19" t="s">
        <v>78</v>
      </c>
      <c r="C52" s="42" t="s">
        <v>80</v>
      </c>
      <c r="D52" s="37"/>
      <c r="E52" s="10"/>
    </row>
    <row r="53" spans="1:5" ht="15" customHeight="1">
      <c r="A53" s="38"/>
      <c r="B53" s="44"/>
      <c r="C53" s="36"/>
      <c r="D53" s="37"/>
      <c r="E53" s="10"/>
    </row>
    <row r="54" spans="1:5" ht="15" customHeight="1">
      <c r="A54" s="38"/>
      <c r="B54" s="44"/>
      <c r="C54" s="36"/>
      <c r="D54" s="37"/>
      <c r="E54" s="10"/>
    </row>
    <row r="55" spans="1:5" ht="15" customHeight="1">
      <c r="A55" s="11" t="s">
        <v>81</v>
      </c>
      <c r="B55" s="12"/>
      <c r="C55" s="12"/>
      <c r="D55" s="13"/>
      <c r="E55" s="10"/>
    </row>
    <row r="56" spans="1:5" ht="15" customHeight="1">
      <c r="A56" s="45" t="s">
        <v>82</v>
      </c>
      <c r="B56" s="15" t="s">
        <v>7</v>
      </c>
      <c r="C56" s="1131" t="s">
        <v>83</v>
      </c>
      <c r="D56" s="1132"/>
      <c r="E56" s="10"/>
    </row>
    <row r="57" spans="1:5" ht="15" customHeight="1">
      <c r="A57" s="45" t="s">
        <v>84</v>
      </c>
      <c r="B57" s="15" t="s">
        <v>7</v>
      </c>
      <c r="C57" s="1131" t="s">
        <v>85</v>
      </c>
      <c r="D57" s="1132"/>
      <c r="E57" s="10"/>
    </row>
    <row r="58" spans="1:5" ht="15" customHeight="1">
      <c r="A58" s="45" t="s">
        <v>86</v>
      </c>
      <c r="B58" s="15" t="s">
        <v>7</v>
      </c>
      <c r="C58" s="1131" t="s">
        <v>87</v>
      </c>
      <c r="D58" s="1132"/>
      <c r="E58" s="10"/>
    </row>
    <row r="59" spans="1:5" ht="15" customHeight="1">
      <c r="A59" s="45" t="s">
        <v>88</v>
      </c>
      <c r="B59" s="15" t="s">
        <v>7</v>
      </c>
      <c r="C59" s="1131" t="s">
        <v>89</v>
      </c>
      <c r="D59" s="1132"/>
      <c r="E59" s="10"/>
    </row>
    <row r="60" spans="1:5" ht="15" customHeight="1">
      <c r="A60" s="14" t="s">
        <v>90</v>
      </c>
      <c r="B60" s="15" t="s">
        <v>7</v>
      </c>
      <c r="C60" s="16" t="s">
        <v>91</v>
      </c>
      <c r="D60" s="37"/>
      <c r="E60" s="10"/>
    </row>
    <row r="61" spans="1:5" ht="15" customHeight="1">
      <c r="A61" s="14" t="s">
        <v>92</v>
      </c>
      <c r="B61" s="15" t="s">
        <v>7</v>
      </c>
      <c r="C61" s="16" t="s">
        <v>93</v>
      </c>
      <c r="D61" s="37"/>
      <c r="E61" s="10"/>
    </row>
    <row r="62" spans="1:5" ht="15" customHeight="1">
      <c r="A62" s="46"/>
      <c r="B62" s="15" t="s">
        <v>7</v>
      </c>
      <c r="C62" s="36" t="s">
        <v>94</v>
      </c>
      <c r="D62" s="37"/>
      <c r="E62" s="10"/>
    </row>
    <row r="63" spans="1:5" ht="15" customHeight="1">
      <c r="A63" s="20"/>
      <c r="B63" s="15" t="s">
        <v>7</v>
      </c>
      <c r="C63" s="36" t="s">
        <v>95</v>
      </c>
      <c r="D63" s="37"/>
      <c r="E63" s="10"/>
    </row>
    <row r="64" spans="1:5" ht="15" customHeight="1">
      <c r="A64" s="11" t="s">
        <v>96</v>
      </c>
      <c r="B64" s="12"/>
      <c r="C64" s="12"/>
      <c r="D64" s="13"/>
      <c r="E64" s="10"/>
    </row>
    <row r="65" spans="1:5" ht="15" customHeight="1">
      <c r="A65" s="14" t="s">
        <v>97</v>
      </c>
      <c r="B65" s="15" t="s">
        <v>7</v>
      </c>
      <c r="C65" s="16" t="s">
        <v>98</v>
      </c>
      <c r="D65" s="17"/>
      <c r="E65" s="10"/>
    </row>
    <row r="66" spans="1:5" ht="15" customHeight="1">
      <c r="A66" s="14" t="s">
        <v>99</v>
      </c>
      <c r="B66" s="15" t="s">
        <v>7</v>
      </c>
      <c r="C66" s="16" t="s">
        <v>100</v>
      </c>
      <c r="D66" s="17"/>
      <c r="E66" s="10"/>
    </row>
    <row r="67" spans="1:5" ht="15" customHeight="1">
      <c r="A67" s="14" t="s">
        <v>101</v>
      </c>
      <c r="B67" s="15" t="s">
        <v>7</v>
      </c>
      <c r="C67" s="16" t="s">
        <v>102</v>
      </c>
      <c r="D67" s="17"/>
      <c r="E67" s="10"/>
    </row>
    <row r="68" spans="1:5" ht="15" customHeight="1">
      <c r="A68" s="14" t="s">
        <v>103</v>
      </c>
      <c r="B68" s="15" t="s">
        <v>7</v>
      </c>
      <c r="C68" s="16" t="s">
        <v>104</v>
      </c>
      <c r="D68" s="17"/>
      <c r="E68" s="10"/>
    </row>
    <row r="69" spans="1:5" hidden="1">
      <c r="A69" s="14" t="s">
        <v>105</v>
      </c>
      <c r="B69" s="15" t="s">
        <v>7</v>
      </c>
      <c r="C69" s="16" t="s">
        <v>106</v>
      </c>
      <c r="D69" s="17"/>
      <c r="E69" s="10"/>
    </row>
    <row r="70" spans="1:5" ht="9.9499999999999993" customHeight="1">
      <c r="A70" s="47"/>
      <c r="B70" s="48"/>
      <c r="C70" s="48"/>
      <c r="D70" s="49"/>
      <c r="E70" s="10"/>
    </row>
    <row r="71" spans="1:5" ht="9" customHeight="1">
      <c r="A71" s="3">
        <v>0</v>
      </c>
      <c r="B71" s="10"/>
      <c r="C71" s="10"/>
      <c r="D71" s="10"/>
      <c r="E71" s="3">
        <v>0</v>
      </c>
    </row>
  </sheetData>
  <mergeCells count="12">
    <mergeCell ref="C59:D59"/>
    <mergeCell ref="C33:D33"/>
    <mergeCell ref="C37:D37"/>
    <mergeCell ref="C38:D38"/>
    <mergeCell ref="C39:D39"/>
    <mergeCell ref="C44:D44"/>
    <mergeCell ref="C45:D45"/>
    <mergeCell ref="C46:D46"/>
    <mergeCell ref="C47:D47"/>
    <mergeCell ref="C56:D56"/>
    <mergeCell ref="C57:D57"/>
    <mergeCell ref="C58:D58"/>
  </mergeCells>
  <dataValidations count="2">
    <dataValidation type="list" allowBlank="1" showInputMessage="1" showErrorMessage="1" sqref="A34" xr:uid="{CF29ABD5-4BC7-432F-B2C8-ACFAB9CCA7F7}">
      <formula1>"Regolamento, Delibera assemblea"</formula1>
    </dataValidation>
    <dataValidation type="list" allowBlank="1" showInputMessage="1" showErrorMessage="1" sqref="A56" xr:uid="{2C73C4A2-496A-4D5E-9EED-606C51B7C732}">
      <formula1>"Amministratore, Condomino Amministratore"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66BC-A1E6-44A8-9D13-342AA09F4445}">
  <sheetPr codeName="Foglio2"/>
  <dimension ref="A1:D61"/>
  <sheetViews>
    <sheetView workbookViewId="0"/>
  </sheetViews>
  <sheetFormatPr defaultRowHeight="15"/>
  <cols>
    <col min="1" max="1" width="10.7109375" customWidth="1"/>
    <col min="2" max="2" width="14.7109375" customWidth="1"/>
    <col min="3" max="3" width="10.7109375" customWidth="1"/>
    <col min="4" max="4" width="85.7109375" customWidth="1"/>
  </cols>
  <sheetData>
    <row r="1" spans="1:4" ht="20.100000000000001" customHeight="1">
      <c r="A1" s="50" t="str">
        <f>'iP1'!A5</f>
        <v>Condominio "PROTOTIPO"</v>
      </c>
      <c r="B1" s="51"/>
      <c r="C1" s="52"/>
      <c r="D1" s="53" t="s">
        <v>107</v>
      </c>
    </row>
    <row r="2" spans="1:4" ht="110.1" customHeight="1">
      <c r="A2" s="1135" t="s">
        <v>108</v>
      </c>
      <c r="B2" s="1136"/>
      <c r="C2" s="1136"/>
      <c r="D2" s="1136"/>
    </row>
    <row r="3" spans="1:4" ht="15" customHeight="1">
      <c r="A3" s="54" t="s">
        <v>109</v>
      </c>
      <c r="B3" s="55"/>
      <c r="C3" s="55"/>
      <c r="D3" s="55"/>
    </row>
    <row r="4" spans="1:4" ht="15" customHeight="1">
      <c r="A4" s="56" t="s">
        <v>2</v>
      </c>
      <c r="B4" s="56" t="s">
        <v>110</v>
      </c>
      <c r="C4" s="56" t="s">
        <v>3</v>
      </c>
      <c r="D4" s="56" t="s">
        <v>111</v>
      </c>
    </row>
    <row r="5" spans="1:4" ht="15" customHeight="1">
      <c r="A5" s="57"/>
      <c r="B5" s="58"/>
      <c r="C5" s="12" t="s">
        <v>112</v>
      </c>
      <c r="D5" s="12"/>
    </row>
    <row r="6" spans="1:4" ht="15" customHeight="1">
      <c r="A6" s="20">
        <v>47</v>
      </c>
      <c r="B6" s="19">
        <v>99</v>
      </c>
      <c r="C6" s="19" t="s">
        <v>113</v>
      </c>
      <c r="D6" s="59" t="s">
        <v>114</v>
      </c>
    </row>
    <row r="7" spans="1:4" ht="15" customHeight="1">
      <c r="A7" s="20">
        <v>46</v>
      </c>
      <c r="B7" s="19">
        <v>99</v>
      </c>
      <c r="C7" s="19" t="s">
        <v>113</v>
      </c>
      <c r="D7" s="59" t="s">
        <v>115</v>
      </c>
    </row>
    <row r="8" spans="1:4" ht="15" customHeight="1">
      <c r="A8" s="20">
        <v>23</v>
      </c>
      <c r="B8" s="19">
        <v>99</v>
      </c>
      <c r="C8" s="19" t="s">
        <v>113</v>
      </c>
      <c r="D8" s="59" t="s">
        <v>116</v>
      </c>
    </row>
    <row r="9" spans="1:4" ht="15" customHeight="1">
      <c r="A9" s="45">
        <v>4</v>
      </c>
      <c r="B9" s="19">
        <v>6</v>
      </c>
      <c r="C9" s="19" t="s">
        <v>113</v>
      </c>
      <c r="D9" s="59" t="s">
        <v>117</v>
      </c>
    </row>
    <row r="10" spans="1:4" hidden="1">
      <c r="A10" s="60"/>
      <c r="B10" s="19"/>
      <c r="C10" s="19"/>
      <c r="D10" s="59"/>
    </row>
    <row r="11" spans="1:4" hidden="1">
      <c r="A11" s="19"/>
      <c r="B11" s="59"/>
      <c r="C11" s="19"/>
      <c r="D11" s="59"/>
    </row>
    <row r="12" spans="1:4" hidden="1">
      <c r="A12" s="19"/>
      <c r="B12" s="19"/>
      <c r="C12" s="19"/>
      <c r="D12" s="59"/>
    </row>
    <row r="13" spans="1:4" hidden="1">
      <c r="A13" s="1137" t="s">
        <v>118</v>
      </c>
      <c r="B13" s="1138"/>
      <c r="C13" s="1138"/>
      <c r="D13" s="1138"/>
    </row>
    <row r="14" spans="1:4" ht="15" customHeight="1">
      <c r="A14" s="61">
        <v>10</v>
      </c>
      <c r="B14" s="61">
        <v>10</v>
      </c>
      <c r="C14" s="61" t="s">
        <v>113</v>
      </c>
      <c r="D14" s="62" t="s">
        <v>119</v>
      </c>
    </row>
    <row r="15" spans="1:4" ht="15" customHeight="1">
      <c r="A15" s="20">
        <v>12</v>
      </c>
      <c r="B15" s="19">
        <v>15</v>
      </c>
      <c r="C15" s="19" t="s">
        <v>113</v>
      </c>
      <c r="D15" s="59" t="s">
        <v>120</v>
      </c>
    </row>
    <row r="16" spans="1:4" ht="15" customHeight="1">
      <c r="A16" s="20">
        <v>6</v>
      </c>
      <c r="B16" s="19">
        <v>10</v>
      </c>
      <c r="C16" s="19" t="s">
        <v>113</v>
      </c>
      <c r="D16" s="39" t="s">
        <v>121</v>
      </c>
    </row>
    <row r="17" spans="1:4" ht="15" customHeight="1">
      <c r="A17" s="20">
        <v>7</v>
      </c>
      <c r="B17" s="19">
        <v>10</v>
      </c>
      <c r="C17" s="19" t="s">
        <v>113</v>
      </c>
      <c r="D17" s="59" t="s">
        <v>122</v>
      </c>
    </row>
    <row r="18" spans="1:4" ht="15" customHeight="1">
      <c r="A18" s="20">
        <v>6</v>
      </c>
      <c r="B18" s="19">
        <v>10</v>
      </c>
      <c r="C18" s="19" t="s">
        <v>113</v>
      </c>
      <c r="D18" s="59" t="s">
        <v>123</v>
      </c>
    </row>
    <row r="19" spans="1:4" ht="15" customHeight="1">
      <c r="A19" s="20">
        <v>7</v>
      </c>
      <c r="B19" s="19">
        <v>10</v>
      </c>
      <c r="C19" s="19" t="s">
        <v>113</v>
      </c>
      <c r="D19" s="59" t="s">
        <v>124</v>
      </c>
    </row>
    <row r="20" spans="1:4" ht="15" customHeight="1">
      <c r="A20" s="20">
        <v>5</v>
      </c>
      <c r="B20" s="19">
        <v>5</v>
      </c>
      <c r="C20" s="19" t="s">
        <v>113</v>
      </c>
      <c r="D20" s="59" t="s">
        <v>125</v>
      </c>
    </row>
    <row r="21" spans="1:4" ht="15" customHeight="1">
      <c r="A21" s="20">
        <v>5</v>
      </c>
      <c r="B21" s="19">
        <v>5</v>
      </c>
      <c r="C21" s="19" t="s">
        <v>113</v>
      </c>
      <c r="D21" s="59" t="s">
        <v>126</v>
      </c>
    </row>
    <row r="22" spans="1:4" ht="15" customHeight="1">
      <c r="A22" s="20">
        <v>3</v>
      </c>
      <c r="B22" s="19">
        <v>5</v>
      </c>
      <c r="C22" s="19" t="s">
        <v>113</v>
      </c>
      <c r="D22" s="59" t="s">
        <v>127</v>
      </c>
    </row>
    <row r="23" spans="1:4" ht="15" customHeight="1">
      <c r="A23" s="20">
        <v>5</v>
      </c>
      <c r="B23" s="19">
        <v>5</v>
      </c>
      <c r="C23" s="19" t="s">
        <v>113</v>
      </c>
      <c r="D23" s="59" t="s">
        <v>128</v>
      </c>
    </row>
    <row r="24" spans="1:4" hidden="1">
      <c r="A24" s="19"/>
      <c r="B24" s="19"/>
      <c r="C24" s="19"/>
      <c r="D24" s="59"/>
    </row>
    <row r="25" spans="1:4" ht="15" customHeight="1">
      <c r="A25" s="61">
        <v>4</v>
      </c>
      <c r="B25" s="61">
        <v>4</v>
      </c>
      <c r="C25" s="61" t="s">
        <v>113</v>
      </c>
      <c r="D25" s="62" t="s">
        <v>129</v>
      </c>
    </row>
    <row r="26" spans="1:4" ht="15" customHeight="1">
      <c r="A26" s="20">
        <v>5</v>
      </c>
      <c r="B26" s="19">
        <v>10</v>
      </c>
      <c r="C26" s="19" t="s">
        <v>113</v>
      </c>
      <c r="D26" s="59" t="s">
        <v>130</v>
      </c>
    </row>
    <row r="27" spans="1:4" ht="15" customHeight="1">
      <c r="A27" s="20">
        <v>2</v>
      </c>
      <c r="B27" s="19">
        <v>5</v>
      </c>
      <c r="C27" s="19" t="s">
        <v>113</v>
      </c>
      <c r="D27" s="59" t="s">
        <v>131</v>
      </c>
    </row>
    <row r="28" spans="1:4" hidden="1">
      <c r="A28" s="19">
        <v>0</v>
      </c>
      <c r="B28" s="19">
        <v>10</v>
      </c>
      <c r="C28" s="19" t="s">
        <v>113</v>
      </c>
      <c r="D28" s="59" t="s">
        <v>132</v>
      </c>
    </row>
    <row r="29" spans="1:4" hidden="1">
      <c r="A29" s="19"/>
      <c r="B29" s="19"/>
      <c r="C29" s="19"/>
      <c r="D29" s="59"/>
    </row>
    <row r="30" spans="1:4" ht="15" customHeight="1">
      <c r="A30" s="61">
        <v>4</v>
      </c>
      <c r="B30" s="61">
        <v>4</v>
      </c>
      <c r="C30" s="61" t="s">
        <v>113</v>
      </c>
      <c r="D30" s="62" t="s">
        <v>133</v>
      </c>
    </row>
    <row r="31" spans="1:4" ht="15" customHeight="1">
      <c r="A31" s="20">
        <v>5</v>
      </c>
      <c r="B31" s="19">
        <v>5</v>
      </c>
      <c r="C31" s="19" t="s">
        <v>113</v>
      </c>
      <c r="D31" s="59" t="s">
        <v>134</v>
      </c>
    </row>
    <row r="32" spans="1:4" ht="15" customHeight="1">
      <c r="A32" s="20">
        <v>5</v>
      </c>
      <c r="B32" s="19">
        <v>5</v>
      </c>
      <c r="C32" s="19" t="s">
        <v>113</v>
      </c>
      <c r="D32" s="59" t="s">
        <v>135</v>
      </c>
    </row>
    <row r="33" spans="1:4" ht="15" customHeight="1">
      <c r="A33" s="19">
        <f>A51</f>
        <v>1</v>
      </c>
      <c r="B33" s="19">
        <v>5</v>
      </c>
      <c r="C33" s="19" t="s">
        <v>113</v>
      </c>
      <c r="D33" s="59" t="s">
        <v>136</v>
      </c>
    </row>
    <row r="34" spans="1:4" hidden="1">
      <c r="A34" s="19"/>
      <c r="B34" s="19"/>
      <c r="C34" s="19"/>
      <c r="D34" s="59"/>
    </row>
    <row r="35" spans="1:4" ht="15" customHeight="1">
      <c r="A35" s="61">
        <v>4</v>
      </c>
      <c r="B35" s="61">
        <v>4</v>
      </c>
      <c r="C35" s="61" t="s">
        <v>113</v>
      </c>
      <c r="D35" s="62" t="s">
        <v>137</v>
      </c>
    </row>
    <row r="36" spans="1:4" ht="15" customHeight="1">
      <c r="A36" s="63">
        <v>5</v>
      </c>
      <c r="B36" s="19">
        <v>5</v>
      </c>
      <c r="C36" s="19" t="s">
        <v>113</v>
      </c>
      <c r="D36" s="59" t="s">
        <v>138</v>
      </c>
    </row>
    <row r="37" spans="1:4" ht="15" customHeight="1">
      <c r="A37" s="27">
        <v>5</v>
      </c>
      <c r="B37" s="19">
        <v>5</v>
      </c>
      <c r="C37" s="19" t="s">
        <v>113</v>
      </c>
      <c r="D37" s="59" t="s">
        <v>139</v>
      </c>
    </row>
    <row r="38" spans="1:4" ht="15" customHeight="1">
      <c r="A38" s="63">
        <v>5</v>
      </c>
      <c r="B38" s="19">
        <v>5</v>
      </c>
      <c r="C38" s="19" t="s">
        <v>113</v>
      </c>
      <c r="D38" s="59" t="s">
        <v>140</v>
      </c>
    </row>
    <row r="39" spans="1:4" hidden="1">
      <c r="A39" s="27"/>
      <c r="B39" s="19"/>
      <c r="C39" s="19"/>
      <c r="D39" s="59"/>
    </row>
    <row r="40" spans="1:4" hidden="1">
      <c r="A40" s="27"/>
      <c r="B40" s="26"/>
      <c r="C40" s="27"/>
      <c r="D40" s="59"/>
    </row>
    <row r="41" spans="1:4" hidden="1">
      <c r="A41" s="19"/>
      <c r="B41" s="59"/>
      <c r="C41" s="19"/>
      <c r="D41" s="59"/>
    </row>
    <row r="42" spans="1:4" ht="15" customHeight="1">
      <c r="A42" s="64"/>
      <c r="B42" s="65"/>
      <c r="C42" s="30" t="s">
        <v>141</v>
      </c>
      <c r="D42" s="30"/>
    </row>
    <row r="43" spans="1:4" ht="15" customHeight="1">
      <c r="A43" s="60">
        <v>150</v>
      </c>
      <c r="B43" s="19">
        <v>150</v>
      </c>
      <c r="C43" s="19" t="s">
        <v>113</v>
      </c>
      <c r="D43" s="26" t="s">
        <v>142</v>
      </c>
    </row>
    <row r="44" spans="1:4" ht="15" customHeight="1">
      <c r="A44" s="27">
        <v>50</v>
      </c>
      <c r="B44" s="19">
        <v>50</v>
      </c>
      <c r="C44" s="27" t="s">
        <v>113</v>
      </c>
      <c r="D44" s="26" t="s">
        <v>143</v>
      </c>
    </row>
    <row r="45" spans="1:4" ht="15" customHeight="1">
      <c r="A45" s="64"/>
      <c r="B45" s="65"/>
      <c r="C45" s="30" t="s">
        <v>144</v>
      </c>
      <c r="D45" s="30"/>
    </row>
    <row r="46" spans="1:4" ht="15" customHeight="1">
      <c r="A46" s="45">
        <v>5</v>
      </c>
      <c r="B46" s="19">
        <v>5</v>
      </c>
      <c r="C46" s="19" t="s">
        <v>113</v>
      </c>
      <c r="D46" s="26" t="s">
        <v>145</v>
      </c>
    </row>
    <row r="47" spans="1:4" ht="15" customHeight="1">
      <c r="A47" s="45">
        <v>3</v>
      </c>
      <c r="B47" s="19">
        <v>5</v>
      </c>
      <c r="C47" s="19" t="s">
        <v>113</v>
      </c>
      <c r="D47" s="26" t="s">
        <v>146</v>
      </c>
    </row>
    <row r="48" spans="1:4" hidden="1">
      <c r="A48" s="27"/>
      <c r="B48" s="26"/>
      <c r="C48" s="27"/>
      <c r="D48" s="26"/>
    </row>
    <row r="49" spans="1:4" hidden="1">
      <c r="A49" s="27"/>
      <c r="B49" s="26"/>
      <c r="C49" s="27"/>
      <c r="D49" s="26"/>
    </row>
    <row r="50" spans="1:4" ht="15" customHeight="1">
      <c r="A50" s="64"/>
      <c r="B50" s="65"/>
      <c r="C50" s="31" t="s">
        <v>147</v>
      </c>
      <c r="D50" s="29"/>
    </row>
    <row r="51" spans="1:4" ht="30" customHeight="1">
      <c r="A51" s="20">
        <v>1</v>
      </c>
      <c r="B51" s="19" t="s">
        <v>148</v>
      </c>
      <c r="C51" s="19" t="s">
        <v>113</v>
      </c>
      <c r="D51" s="66" t="s">
        <v>149</v>
      </c>
    </row>
    <row r="52" spans="1:4" hidden="1">
      <c r="A52" s="19"/>
      <c r="B52" s="19"/>
      <c r="C52" s="19"/>
      <c r="D52" s="59"/>
    </row>
    <row r="53" spans="1:4" ht="15" customHeight="1">
      <c r="A53" s="1139" t="s">
        <v>150</v>
      </c>
      <c r="B53" s="1140"/>
      <c r="C53" s="1140"/>
      <c r="D53" s="1140"/>
    </row>
    <row r="54" spans="1:4" ht="15" customHeight="1">
      <c r="A54" s="20">
        <v>0</v>
      </c>
      <c r="B54" s="67"/>
      <c r="C54" s="19" t="s">
        <v>113</v>
      </c>
      <c r="D54" s="66" t="s">
        <v>151</v>
      </c>
    </row>
    <row r="55" spans="1:4" hidden="1">
      <c r="A55" s="19"/>
      <c r="B55" s="19"/>
      <c r="C55" s="19"/>
      <c r="D55" s="59"/>
    </row>
    <row r="56" spans="1:4" hidden="1">
      <c r="A56" s="19"/>
      <c r="B56" s="19"/>
      <c r="C56" s="19"/>
      <c r="D56" s="59"/>
    </row>
    <row r="57" spans="1:4" hidden="1">
      <c r="A57" s="19"/>
      <c r="B57" s="19"/>
      <c r="C57" s="19"/>
      <c r="D57" s="59"/>
    </row>
    <row r="58" spans="1:4" hidden="1">
      <c r="A58" s="19"/>
      <c r="B58" s="19"/>
      <c r="C58" s="19"/>
      <c r="D58" s="59"/>
    </row>
    <row r="59" spans="1:4" hidden="1">
      <c r="A59" s="19"/>
      <c r="B59" s="19"/>
      <c r="C59" s="19"/>
      <c r="D59" s="59"/>
    </row>
    <row r="60" spans="1:4" ht="9.9499999999999993" customHeight="1">
      <c r="A60" s="47"/>
      <c r="B60" s="48"/>
      <c r="C60" s="48"/>
      <c r="D60" s="49"/>
    </row>
    <row r="61" spans="1:4" ht="8.1" customHeight="1">
      <c r="A61" s="3">
        <v>0</v>
      </c>
      <c r="B61" s="3"/>
      <c r="C61" s="3"/>
      <c r="D61" s="10"/>
    </row>
  </sheetData>
  <mergeCells count="3">
    <mergeCell ref="A2:D2"/>
    <mergeCell ref="A13:D13"/>
    <mergeCell ref="A53:D53"/>
  </mergeCells>
  <dataValidations count="1">
    <dataValidation type="list" allowBlank="1" showInputMessage="1" showErrorMessage="1" sqref="A54:B54" xr:uid="{A2DF7A67-D44B-4FFA-9502-7B81D99A0C1D}">
      <formula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E8C8-3928-43FE-8FB3-FC37868625CC}">
  <sheetPr codeName="Foglio3"/>
  <dimension ref="A1:C30"/>
  <sheetViews>
    <sheetView workbookViewId="0"/>
  </sheetViews>
  <sheetFormatPr defaultRowHeight="15"/>
  <cols>
    <col min="1" max="1" width="30.7109375" customWidth="1"/>
    <col min="2" max="2" width="10.7109375" customWidth="1"/>
    <col min="3" max="3" width="80.7109375" customWidth="1"/>
  </cols>
  <sheetData>
    <row r="1" spans="1:3" ht="20.100000000000001" customHeight="1">
      <c r="A1" s="1126" t="str">
        <f>'iP1'!A5</f>
        <v>Condominio "PROTOTIPO"</v>
      </c>
      <c r="B1" s="68"/>
      <c r="C1" s="69" t="s">
        <v>152</v>
      </c>
    </row>
    <row r="2" spans="1:3" ht="20.100000000000001" customHeight="1">
      <c r="A2" s="70" t="s">
        <v>153</v>
      </c>
      <c r="B2" s="70"/>
      <c r="C2" s="70"/>
    </row>
    <row r="3" spans="1:3" ht="15" customHeight="1">
      <c r="A3" s="56" t="s">
        <v>154</v>
      </c>
      <c r="B3" s="56" t="s">
        <v>3</v>
      </c>
      <c r="C3" s="56" t="s">
        <v>155</v>
      </c>
    </row>
    <row r="4" spans="1:3" hidden="1">
      <c r="A4" s="11" t="s">
        <v>156</v>
      </c>
      <c r="B4" s="12"/>
      <c r="C4" s="13"/>
    </row>
    <row r="5" spans="1:3" ht="30" hidden="1">
      <c r="A5" s="20">
        <v>1</v>
      </c>
      <c r="B5" s="19" t="s">
        <v>7</v>
      </c>
      <c r="C5" s="71" t="s">
        <v>157</v>
      </c>
    </row>
    <row r="6" spans="1:3" ht="30" hidden="1">
      <c r="A6" s="20">
        <v>0</v>
      </c>
      <c r="B6" s="19" t="s">
        <v>7</v>
      </c>
      <c r="C6" s="72" t="s">
        <v>158</v>
      </c>
    </row>
    <row r="7" spans="1:3" ht="45" hidden="1">
      <c r="A7" s="20" t="s">
        <v>30</v>
      </c>
      <c r="B7" s="19" t="s">
        <v>7</v>
      </c>
      <c r="C7" s="72" t="s">
        <v>159</v>
      </c>
    </row>
    <row r="8" spans="1:3" hidden="1">
      <c r="A8" s="20" t="s">
        <v>160</v>
      </c>
      <c r="B8" s="15" t="s">
        <v>7</v>
      </c>
      <c r="C8" s="73" t="s">
        <v>161</v>
      </c>
    </row>
    <row r="9" spans="1:3" ht="30" hidden="1">
      <c r="A9" s="20">
        <v>0</v>
      </c>
      <c r="B9" s="19" t="s">
        <v>7</v>
      </c>
      <c r="C9" s="71" t="s">
        <v>162</v>
      </c>
    </row>
    <row r="10" spans="1:3" hidden="1">
      <c r="A10" s="20" t="s">
        <v>97</v>
      </c>
      <c r="B10" s="15" t="s">
        <v>7</v>
      </c>
      <c r="C10" s="72" t="s">
        <v>163</v>
      </c>
    </row>
    <row r="11" spans="1:3" ht="30" hidden="1">
      <c r="A11" s="40">
        <v>44846</v>
      </c>
      <c r="B11" s="35" t="s">
        <v>61</v>
      </c>
      <c r="C11" s="74" t="s">
        <v>164</v>
      </c>
    </row>
    <row r="12" spans="1:3" hidden="1">
      <c r="A12" s="11" t="s">
        <v>165</v>
      </c>
      <c r="B12" s="12"/>
      <c r="C12" s="13"/>
    </row>
    <row r="13" spans="1:3" hidden="1">
      <c r="A13" s="20" t="s">
        <v>166</v>
      </c>
      <c r="B13" s="15" t="s">
        <v>7</v>
      </c>
      <c r="C13" s="59" t="s">
        <v>167</v>
      </c>
    </row>
    <row r="14" spans="1:3" hidden="1">
      <c r="A14" s="20" t="s">
        <v>168</v>
      </c>
      <c r="B14" s="15" t="s">
        <v>7</v>
      </c>
      <c r="C14" s="59" t="s">
        <v>169</v>
      </c>
    </row>
    <row r="15" spans="1:3" hidden="1">
      <c r="A15" s="19"/>
      <c r="B15" s="39"/>
      <c r="C15" s="59"/>
    </row>
    <row r="16" spans="1:3" hidden="1">
      <c r="A16" s="19"/>
      <c r="B16" s="39"/>
      <c r="C16" s="59"/>
    </row>
    <row r="17" spans="1:3" ht="15" customHeight="1">
      <c r="A17" s="11" t="s">
        <v>170</v>
      </c>
      <c r="B17" s="12"/>
      <c r="C17" s="13"/>
    </row>
    <row r="18" spans="1:3" ht="15" customHeight="1">
      <c r="A18" s="20" t="s">
        <v>171</v>
      </c>
      <c r="B18" s="15" t="s">
        <v>7</v>
      </c>
      <c r="C18" s="59" t="s">
        <v>172</v>
      </c>
    </row>
    <row r="19" spans="1:3" ht="15" customHeight="1">
      <c r="A19" s="20" t="s">
        <v>173</v>
      </c>
      <c r="B19" s="15" t="s">
        <v>7</v>
      </c>
      <c r="C19" s="59" t="s">
        <v>174</v>
      </c>
    </row>
    <row r="20" spans="1:3" ht="15" customHeight="1">
      <c r="A20" s="59"/>
      <c r="B20" s="59"/>
      <c r="C20" s="72"/>
    </row>
    <row r="21" spans="1:3" ht="15" customHeight="1">
      <c r="A21" s="59"/>
      <c r="B21" s="59"/>
      <c r="C21" s="72"/>
    </row>
    <row r="22" spans="1:3" ht="15" customHeight="1">
      <c r="A22" s="59"/>
      <c r="B22" s="59"/>
      <c r="C22" s="72"/>
    </row>
    <row r="23" spans="1:3" hidden="1">
      <c r="A23" s="11" t="s">
        <v>175</v>
      </c>
      <c r="B23" s="12"/>
      <c r="C23" s="13"/>
    </row>
    <row r="24" spans="1:3" ht="30" hidden="1">
      <c r="A24" s="20">
        <v>0</v>
      </c>
      <c r="B24" s="19" t="s">
        <v>7</v>
      </c>
      <c r="C24" s="71" t="s">
        <v>176</v>
      </c>
    </row>
    <row r="25" spans="1:3" ht="45" hidden="1">
      <c r="A25" s="20">
        <v>3</v>
      </c>
      <c r="B25" s="19" t="s">
        <v>7</v>
      </c>
      <c r="C25" s="71" t="s">
        <v>177</v>
      </c>
    </row>
    <row r="26" spans="1:3" ht="45" hidden="1">
      <c r="A26" s="20">
        <v>0</v>
      </c>
      <c r="B26" s="19" t="s">
        <v>7</v>
      </c>
      <c r="C26" s="71" t="s">
        <v>178</v>
      </c>
    </row>
    <row r="27" spans="1:3" ht="30" hidden="1">
      <c r="A27" s="20">
        <v>0</v>
      </c>
      <c r="B27" s="19" t="s">
        <v>7</v>
      </c>
      <c r="C27" s="71" t="s">
        <v>179</v>
      </c>
    </row>
    <row r="28" spans="1:3" ht="39" hidden="1">
      <c r="A28" s="75" t="s">
        <v>180</v>
      </c>
      <c r="B28" s="35" t="s">
        <v>7</v>
      </c>
      <c r="C28" s="72" t="s">
        <v>181</v>
      </c>
    </row>
    <row r="29" spans="1:3" ht="9.9499999999999993" customHeight="1">
      <c r="A29" s="47"/>
      <c r="B29" s="48"/>
      <c r="C29" s="49"/>
    </row>
    <row r="30" spans="1:3" ht="8.1" customHeight="1">
      <c r="A30" s="76">
        <v>0</v>
      </c>
      <c r="B30" s="77"/>
      <c r="C30" s="78"/>
    </row>
  </sheetData>
  <dataValidations count="3">
    <dataValidation type="list" allowBlank="1" showInputMessage="1" showErrorMessage="1" sqref="A7" xr:uid="{2804F403-3A30-4F23-AFE7-B5EA2EC91638}">
      <formula1>"Tabella A,Tabella B,Tabella C,Tabella D,Tabella E,Tabella F"</formula1>
    </dataValidation>
    <dataValidation type="list" allowBlank="1" showInputMessage="1" showErrorMessage="1" sqref="A25" xr:uid="{EFAC6527-77A2-4405-A695-1758AA76797A}">
      <formula1>"1,2,3"</formula1>
    </dataValidation>
    <dataValidation type="list" allowBlank="1" showInputMessage="1" showErrorMessage="1" sqref="A5:A6 A9 A24 A26:A27" xr:uid="{09B37D39-8553-49CC-A375-F87CFD56B44E}">
      <formula1>"0,1"</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6A4E-6229-4BAD-B7A6-8A3F590C1737}">
  <sheetPr codeName="Foglio4"/>
  <dimension ref="A1:K111"/>
  <sheetViews>
    <sheetView workbookViewId="0"/>
  </sheetViews>
  <sheetFormatPr defaultRowHeight="15"/>
  <cols>
    <col min="1" max="1" width="4.7109375" customWidth="1"/>
    <col min="2" max="2" width="12.7109375" customWidth="1"/>
    <col min="3" max="3" width="15.7109375" customWidth="1"/>
    <col min="4" max="4" width="25.7109375" customWidth="1"/>
    <col min="5" max="7" width="3.7109375" customWidth="1"/>
    <col min="8" max="8" width="4.7109375" customWidth="1"/>
    <col min="9" max="9" width="3.7109375" customWidth="1"/>
    <col min="10" max="10" width="16.7109375" customWidth="1"/>
    <col min="11" max="11" width="1.7109375" customWidth="1"/>
  </cols>
  <sheetData>
    <row r="1" spans="1:11" ht="31.5" customHeight="1">
      <c r="A1" s="79" t="s">
        <v>182</v>
      </c>
      <c r="B1" s="80"/>
      <c r="C1" s="80"/>
      <c r="D1" s="80"/>
      <c r="E1" s="80"/>
      <c r="F1" s="80"/>
      <c r="G1" s="80"/>
      <c r="H1" s="80"/>
      <c r="I1" s="80"/>
      <c r="J1" s="80"/>
      <c r="K1" s="81">
        <v>0</v>
      </c>
    </row>
    <row r="2" spans="1:11" hidden="1">
      <c r="A2" s="82"/>
      <c r="B2" s="82"/>
      <c r="C2" s="82"/>
      <c r="D2" s="83"/>
      <c r="E2" s="83"/>
      <c r="F2" s="83"/>
      <c r="G2" s="83"/>
      <c r="H2" s="83"/>
      <c r="I2" s="83"/>
      <c r="J2" s="83"/>
      <c r="K2" s="84"/>
    </row>
    <row r="3" spans="1:11" hidden="1">
      <c r="A3" s="82"/>
      <c r="B3" s="82"/>
      <c r="C3" s="82"/>
      <c r="D3" s="83"/>
      <c r="E3" s="83"/>
      <c r="F3" s="83"/>
      <c r="G3" s="83"/>
      <c r="H3" s="83"/>
      <c r="I3" s="83"/>
      <c r="J3" s="83"/>
      <c r="K3" s="84"/>
    </row>
    <row r="4" spans="1:11" hidden="1">
      <c r="A4" s="82"/>
      <c r="B4" s="82"/>
      <c r="C4" s="82"/>
      <c r="D4" s="83"/>
      <c r="E4" s="83"/>
      <c r="F4" s="83"/>
      <c r="G4" s="83"/>
      <c r="H4" s="83"/>
      <c r="I4" s="83"/>
      <c r="J4" s="83"/>
      <c r="K4" s="84"/>
    </row>
    <row r="5" spans="1:11" hidden="1">
      <c r="A5" s="82"/>
      <c r="B5" s="82"/>
      <c r="C5" s="82"/>
      <c r="D5" s="83"/>
      <c r="E5" s="83"/>
      <c r="F5" s="83"/>
      <c r="G5" s="83"/>
      <c r="H5" s="83"/>
      <c r="I5" s="83"/>
      <c r="J5" s="83"/>
      <c r="K5" s="84"/>
    </row>
    <row r="6" spans="1:11" ht="18" customHeight="1">
      <c r="A6" s="85" t="str">
        <f>'iP1'!A5</f>
        <v>Condominio "PROTOTIPO"</v>
      </c>
      <c r="B6" s="86"/>
      <c r="C6" s="86"/>
      <c r="D6" s="87"/>
      <c r="E6" s="87"/>
      <c r="F6" s="87"/>
      <c r="G6" s="87"/>
      <c r="H6" s="87"/>
      <c r="I6" s="87"/>
      <c r="J6" s="87"/>
      <c r="K6" s="88"/>
    </row>
    <row r="7" spans="1:11" ht="20.100000000000001" customHeight="1">
      <c r="A7" s="89" t="s">
        <v>183</v>
      </c>
      <c r="B7" s="89"/>
      <c r="C7" s="89"/>
      <c r="D7" s="89"/>
      <c r="E7" s="89"/>
      <c r="F7" s="89"/>
      <c r="G7" s="89"/>
      <c r="H7" s="89"/>
      <c r="I7" s="89"/>
      <c r="J7" s="89"/>
      <c r="K7" s="84"/>
    </row>
    <row r="8" spans="1:11" ht="15.75" hidden="1">
      <c r="A8" s="90"/>
      <c r="B8" s="90"/>
      <c r="C8" s="90"/>
      <c r="D8" s="90"/>
      <c r="E8" s="90"/>
      <c r="F8" s="90"/>
      <c r="G8" s="90"/>
      <c r="H8" s="90"/>
      <c r="I8" s="90"/>
      <c r="J8" s="90"/>
      <c r="K8" s="84"/>
    </row>
    <row r="9" spans="1:11" ht="15.75" customHeight="1">
      <c r="A9" s="91" t="s">
        <v>184</v>
      </c>
      <c r="B9" s="91"/>
      <c r="C9" s="91"/>
      <c r="D9" s="91" t="s">
        <v>185</v>
      </c>
      <c r="E9" s="91"/>
      <c r="F9" s="91"/>
      <c r="G9" s="91"/>
      <c r="H9" s="91"/>
      <c r="I9" s="91"/>
      <c r="J9" s="92" t="s">
        <v>186</v>
      </c>
      <c r="K9" s="84"/>
    </row>
    <row r="10" spans="1:11" ht="60" customHeight="1">
      <c r="A10" s="93" t="s">
        <v>187</v>
      </c>
      <c r="B10" s="94" t="s">
        <v>188</v>
      </c>
      <c r="C10" s="95" t="s">
        <v>189</v>
      </c>
      <c r="D10" s="94" t="s">
        <v>190</v>
      </c>
      <c r="E10" s="93" t="s">
        <v>191</v>
      </c>
      <c r="F10" s="93" t="s">
        <v>192</v>
      </c>
      <c r="G10" s="93" t="s">
        <v>193</v>
      </c>
      <c r="H10" s="93" t="s">
        <v>194</v>
      </c>
      <c r="I10" s="93" t="s">
        <v>195</v>
      </c>
      <c r="J10" s="94" t="s">
        <v>196</v>
      </c>
      <c r="K10" s="96"/>
    </row>
    <row r="11" spans="1:11" ht="12.75" customHeight="1">
      <c r="A11" s="97">
        <v>1</v>
      </c>
      <c r="B11" s="98" t="s">
        <v>197</v>
      </c>
      <c r="C11" s="99" t="s">
        <v>198</v>
      </c>
      <c r="D11" s="100" t="s">
        <v>199</v>
      </c>
      <c r="E11" s="101">
        <v>38</v>
      </c>
      <c r="F11" s="102"/>
      <c r="G11" s="103" t="s">
        <v>200</v>
      </c>
      <c r="H11" s="104" t="s">
        <v>201</v>
      </c>
      <c r="I11" s="104"/>
      <c r="J11" s="105" t="s">
        <v>202</v>
      </c>
      <c r="K11" s="84"/>
    </row>
    <row r="12" spans="1:11" ht="12.75" customHeight="1">
      <c r="A12" s="97">
        <v>2</v>
      </c>
      <c r="B12" s="98" t="s">
        <v>203</v>
      </c>
      <c r="C12" s="99" t="s">
        <v>204</v>
      </c>
      <c r="D12" s="100" t="s">
        <v>199</v>
      </c>
      <c r="E12" s="101">
        <v>38</v>
      </c>
      <c r="F12" s="102"/>
      <c r="G12" s="106" t="s">
        <v>200</v>
      </c>
      <c r="H12" s="107" t="s">
        <v>201</v>
      </c>
      <c r="I12" s="107"/>
      <c r="J12" s="105" t="s">
        <v>202</v>
      </c>
      <c r="K12" s="84"/>
    </row>
    <row r="13" spans="1:11" ht="12.75" customHeight="1">
      <c r="A13" s="97">
        <v>3</v>
      </c>
      <c r="B13" s="98" t="s">
        <v>205</v>
      </c>
      <c r="C13" s="99" t="s">
        <v>206</v>
      </c>
      <c r="D13" s="100" t="s">
        <v>199</v>
      </c>
      <c r="E13" s="101">
        <v>38</v>
      </c>
      <c r="F13" s="102"/>
      <c r="G13" s="106" t="s">
        <v>200</v>
      </c>
      <c r="H13" s="107" t="s">
        <v>201</v>
      </c>
      <c r="I13" s="107"/>
      <c r="J13" s="105" t="s">
        <v>202</v>
      </c>
      <c r="K13" s="84"/>
    </row>
    <row r="14" spans="1:11" ht="12.75" customHeight="1">
      <c r="A14" s="97">
        <v>4</v>
      </c>
      <c r="B14" s="98" t="s">
        <v>207</v>
      </c>
      <c r="C14" s="99" t="s">
        <v>208</v>
      </c>
      <c r="D14" s="100" t="s">
        <v>199</v>
      </c>
      <c r="E14" s="101">
        <v>38</v>
      </c>
      <c r="F14" s="102"/>
      <c r="G14" s="106" t="s">
        <v>200</v>
      </c>
      <c r="H14" s="107" t="s">
        <v>201</v>
      </c>
      <c r="I14" s="107"/>
      <c r="J14" s="105" t="s">
        <v>202</v>
      </c>
      <c r="K14" s="84"/>
    </row>
    <row r="15" spans="1:11" ht="12.75" customHeight="1">
      <c r="A15" s="97">
        <v>5</v>
      </c>
      <c r="B15" s="98" t="s">
        <v>209</v>
      </c>
      <c r="C15" s="99" t="s">
        <v>210</v>
      </c>
      <c r="D15" s="100" t="s">
        <v>199</v>
      </c>
      <c r="E15" s="101">
        <v>38</v>
      </c>
      <c r="F15" s="102"/>
      <c r="G15" s="106" t="s">
        <v>200</v>
      </c>
      <c r="H15" s="107" t="s">
        <v>201</v>
      </c>
      <c r="I15" s="107"/>
      <c r="J15" s="105" t="s">
        <v>202</v>
      </c>
      <c r="K15" s="84"/>
    </row>
    <row r="16" spans="1:11" ht="12.75" customHeight="1">
      <c r="A16" s="97">
        <v>6</v>
      </c>
      <c r="B16" s="98" t="s">
        <v>211</v>
      </c>
      <c r="C16" s="99" t="s">
        <v>212</v>
      </c>
      <c r="D16" s="100" t="s">
        <v>199</v>
      </c>
      <c r="E16" s="101">
        <v>38</v>
      </c>
      <c r="F16" s="102"/>
      <c r="G16" s="106" t="s">
        <v>200</v>
      </c>
      <c r="H16" s="107" t="s">
        <v>201</v>
      </c>
      <c r="I16" s="107"/>
      <c r="J16" s="105" t="s">
        <v>202</v>
      </c>
      <c r="K16" s="84"/>
    </row>
    <row r="17" spans="1:11" ht="12.75" customHeight="1">
      <c r="A17" s="97">
        <v>7</v>
      </c>
      <c r="B17" s="98" t="s">
        <v>213</v>
      </c>
      <c r="C17" s="99" t="s">
        <v>214</v>
      </c>
      <c r="D17" s="100" t="s">
        <v>199</v>
      </c>
      <c r="E17" s="101">
        <v>30</v>
      </c>
      <c r="F17" s="102"/>
      <c r="G17" s="106" t="s">
        <v>215</v>
      </c>
      <c r="H17" s="107" t="s">
        <v>201</v>
      </c>
      <c r="I17" s="107"/>
      <c r="J17" s="105" t="s">
        <v>202</v>
      </c>
      <c r="K17" s="84"/>
    </row>
    <row r="18" spans="1:11" ht="12.75" customHeight="1">
      <c r="A18" s="97">
        <v>8</v>
      </c>
      <c r="B18" s="98" t="s">
        <v>216</v>
      </c>
      <c r="C18" s="99" t="s">
        <v>217</v>
      </c>
      <c r="D18" s="100" t="s">
        <v>199</v>
      </c>
      <c r="E18" s="101">
        <v>30</v>
      </c>
      <c r="F18" s="102"/>
      <c r="G18" s="106" t="s">
        <v>215</v>
      </c>
      <c r="H18" s="107" t="s">
        <v>201</v>
      </c>
      <c r="I18" s="107"/>
      <c r="J18" s="105" t="s">
        <v>202</v>
      </c>
      <c r="K18" s="84"/>
    </row>
    <row r="19" spans="1:11" ht="12.75" customHeight="1">
      <c r="A19" s="97">
        <v>9</v>
      </c>
      <c r="B19" s="98" t="s">
        <v>218</v>
      </c>
      <c r="C19" s="99" t="s">
        <v>219</v>
      </c>
      <c r="D19" s="100" t="s">
        <v>199</v>
      </c>
      <c r="E19" s="101">
        <v>30</v>
      </c>
      <c r="F19" s="102"/>
      <c r="G19" s="106" t="s">
        <v>215</v>
      </c>
      <c r="H19" s="107" t="s">
        <v>201</v>
      </c>
      <c r="I19" s="107"/>
      <c r="J19" s="105" t="s">
        <v>202</v>
      </c>
      <c r="K19" s="84"/>
    </row>
    <row r="20" spans="1:11" ht="12.75" customHeight="1">
      <c r="A20" s="97">
        <v>10</v>
      </c>
      <c r="B20" s="98" t="s">
        <v>220</v>
      </c>
      <c r="C20" s="99" t="s">
        <v>221</v>
      </c>
      <c r="D20" s="100" t="s">
        <v>199</v>
      </c>
      <c r="E20" s="101">
        <v>30</v>
      </c>
      <c r="F20" s="102"/>
      <c r="G20" s="106" t="s">
        <v>215</v>
      </c>
      <c r="H20" s="107" t="s">
        <v>201</v>
      </c>
      <c r="I20" s="107"/>
      <c r="J20" s="105" t="s">
        <v>202</v>
      </c>
      <c r="K20" s="84"/>
    </row>
    <row r="21" spans="1:11" ht="12.75" customHeight="1">
      <c r="A21" s="97">
        <v>11</v>
      </c>
      <c r="B21" s="98" t="s">
        <v>222</v>
      </c>
      <c r="C21" s="99" t="s">
        <v>223</v>
      </c>
      <c r="D21" s="100" t="s">
        <v>199</v>
      </c>
      <c r="E21" s="101">
        <v>30</v>
      </c>
      <c r="F21" s="102"/>
      <c r="G21" s="106" t="s">
        <v>215</v>
      </c>
      <c r="H21" s="107" t="s">
        <v>201</v>
      </c>
      <c r="I21" s="107"/>
      <c r="J21" s="105" t="s">
        <v>202</v>
      </c>
      <c r="K21" s="84"/>
    </row>
    <row r="22" spans="1:11" ht="12.75" customHeight="1">
      <c r="A22" s="97">
        <v>12</v>
      </c>
      <c r="B22" s="98" t="s">
        <v>224</v>
      </c>
      <c r="C22" s="99" t="s">
        <v>225</v>
      </c>
      <c r="D22" s="100" t="s">
        <v>199</v>
      </c>
      <c r="E22" s="101">
        <v>30</v>
      </c>
      <c r="F22" s="102"/>
      <c r="G22" s="106" t="s">
        <v>215</v>
      </c>
      <c r="H22" s="107" t="s">
        <v>201</v>
      </c>
      <c r="I22" s="107"/>
      <c r="J22" s="105" t="s">
        <v>202</v>
      </c>
      <c r="K22" s="84"/>
    </row>
    <row r="23" spans="1:11" ht="12.75" customHeight="1">
      <c r="A23" s="97">
        <v>13</v>
      </c>
      <c r="B23" s="98" t="s">
        <v>226</v>
      </c>
      <c r="C23" s="99" t="s">
        <v>227</v>
      </c>
      <c r="D23" s="100" t="s">
        <v>199</v>
      </c>
      <c r="E23" s="101">
        <v>22</v>
      </c>
      <c r="F23" s="102"/>
      <c r="G23" s="106" t="s">
        <v>228</v>
      </c>
      <c r="H23" s="107" t="s">
        <v>201</v>
      </c>
      <c r="I23" s="107"/>
      <c r="J23" s="105" t="s">
        <v>202</v>
      </c>
      <c r="K23" s="84"/>
    </row>
    <row r="24" spans="1:11" ht="12.75" customHeight="1">
      <c r="A24" s="97">
        <v>14</v>
      </c>
      <c r="B24" s="98" t="s">
        <v>229</v>
      </c>
      <c r="C24" s="99" t="s">
        <v>230</v>
      </c>
      <c r="D24" s="100" t="s">
        <v>199</v>
      </c>
      <c r="E24" s="101">
        <v>22</v>
      </c>
      <c r="F24" s="102"/>
      <c r="G24" s="106" t="s">
        <v>228</v>
      </c>
      <c r="H24" s="107" t="s">
        <v>201</v>
      </c>
      <c r="I24" s="107"/>
      <c r="J24" s="105" t="s">
        <v>202</v>
      </c>
      <c r="K24" s="84"/>
    </row>
    <row r="25" spans="1:11" ht="12.75" customHeight="1">
      <c r="A25" s="97">
        <v>15</v>
      </c>
      <c r="B25" s="98" t="s">
        <v>231</v>
      </c>
      <c r="C25" s="99" t="s">
        <v>232</v>
      </c>
      <c r="D25" s="100" t="s">
        <v>199</v>
      </c>
      <c r="E25" s="101">
        <v>22</v>
      </c>
      <c r="F25" s="102"/>
      <c r="G25" s="106" t="s">
        <v>228</v>
      </c>
      <c r="H25" s="107" t="s">
        <v>201</v>
      </c>
      <c r="I25" s="107"/>
      <c r="J25" s="105" t="s">
        <v>202</v>
      </c>
      <c r="K25" s="84"/>
    </row>
    <row r="26" spans="1:11" ht="12.75" customHeight="1">
      <c r="A26" s="97">
        <v>16</v>
      </c>
      <c r="B26" s="98" t="s">
        <v>233</v>
      </c>
      <c r="C26" s="99" t="s">
        <v>234</v>
      </c>
      <c r="D26" s="100" t="s">
        <v>199</v>
      </c>
      <c r="E26" s="101">
        <v>22</v>
      </c>
      <c r="F26" s="102"/>
      <c r="G26" s="106" t="s">
        <v>228</v>
      </c>
      <c r="H26" s="107" t="s">
        <v>201</v>
      </c>
      <c r="I26" s="107"/>
      <c r="J26" s="105" t="s">
        <v>202</v>
      </c>
      <c r="K26" s="84"/>
    </row>
    <row r="27" spans="1:11" ht="12.75" customHeight="1">
      <c r="A27" s="97">
        <v>17</v>
      </c>
      <c r="B27" s="98" t="s">
        <v>235</v>
      </c>
      <c r="C27" s="99" t="s">
        <v>236</v>
      </c>
      <c r="D27" s="100" t="s">
        <v>199</v>
      </c>
      <c r="E27" s="101">
        <v>22</v>
      </c>
      <c r="F27" s="102"/>
      <c r="G27" s="106" t="s">
        <v>228</v>
      </c>
      <c r="H27" s="107" t="s">
        <v>201</v>
      </c>
      <c r="I27" s="107"/>
      <c r="J27" s="105" t="s">
        <v>202</v>
      </c>
      <c r="K27" s="84"/>
    </row>
    <row r="28" spans="1:11" ht="12.75" customHeight="1">
      <c r="A28" s="97">
        <v>18</v>
      </c>
      <c r="B28" s="98" t="s">
        <v>237</v>
      </c>
      <c r="C28" s="99" t="s">
        <v>238</v>
      </c>
      <c r="D28" s="100" t="s">
        <v>199</v>
      </c>
      <c r="E28" s="101">
        <v>38</v>
      </c>
      <c r="F28" s="102"/>
      <c r="G28" s="106" t="s">
        <v>200</v>
      </c>
      <c r="H28" s="107" t="s">
        <v>201</v>
      </c>
      <c r="I28" s="107"/>
      <c r="J28" s="108" t="s">
        <v>239</v>
      </c>
      <c r="K28" s="84"/>
    </row>
    <row r="29" spans="1:11" ht="12.75" customHeight="1">
      <c r="A29" s="97">
        <v>19</v>
      </c>
      <c r="B29" s="98" t="s">
        <v>240</v>
      </c>
      <c r="C29" s="99" t="s">
        <v>241</v>
      </c>
      <c r="D29" s="100" t="s">
        <v>199</v>
      </c>
      <c r="E29" s="101">
        <v>38</v>
      </c>
      <c r="F29" s="102"/>
      <c r="G29" s="106" t="s">
        <v>200</v>
      </c>
      <c r="H29" s="107" t="s">
        <v>201</v>
      </c>
      <c r="I29" s="107"/>
      <c r="J29" s="108" t="s">
        <v>239</v>
      </c>
      <c r="K29" s="84"/>
    </row>
    <row r="30" spans="1:11" ht="12.75" customHeight="1">
      <c r="A30" s="97">
        <v>20</v>
      </c>
      <c r="B30" s="98" t="s">
        <v>242</v>
      </c>
      <c r="C30" s="99" t="s">
        <v>243</v>
      </c>
      <c r="D30" s="100" t="s">
        <v>199</v>
      </c>
      <c r="E30" s="101">
        <v>30</v>
      </c>
      <c r="F30" s="102"/>
      <c r="G30" s="106" t="s">
        <v>215</v>
      </c>
      <c r="H30" s="107" t="s">
        <v>201</v>
      </c>
      <c r="I30" s="107"/>
      <c r="J30" s="108" t="s">
        <v>239</v>
      </c>
      <c r="K30" s="84"/>
    </row>
    <row r="31" spans="1:11" ht="12.75" customHeight="1">
      <c r="A31" s="97">
        <v>21</v>
      </c>
      <c r="B31" s="98" t="s">
        <v>244</v>
      </c>
      <c r="C31" s="99" t="s">
        <v>245</v>
      </c>
      <c r="D31" s="100" t="s">
        <v>199</v>
      </c>
      <c r="E31" s="101">
        <v>30</v>
      </c>
      <c r="F31" s="102"/>
      <c r="G31" s="106" t="s">
        <v>215</v>
      </c>
      <c r="H31" s="107" t="s">
        <v>201</v>
      </c>
      <c r="I31" s="107"/>
      <c r="J31" s="108" t="s">
        <v>239</v>
      </c>
      <c r="K31" s="84"/>
    </row>
    <row r="32" spans="1:11" ht="12.75" customHeight="1">
      <c r="A32" s="97">
        <v>22</v>
      </c>
      <c r="B32" s="98" t="s">
        <v>246</v>
      </c>
      <c r="C32" s="99" t="s">
        <v>247</v>
      </c>
      <c r="D32" s="100" t="s">
        <v>199</v>
      </c>
      <c r="E32" s="101">
        <v>22</v>
      </c>
      <c r="F32" s="102"/>
      <c r="G32" s="106" t="s">
        <v>228</v>
      </c>
      <c r="H32" s="107" t="s">
        <v>201</v>
      </c>
      <c r="I32" s="107"/>
      <c r="J32" s="108" t="s">
        <v>239</v>
      </c>
      <c r="K32" s="84"/>
    </row>
    <row r="33" spans="1:11" ht="12.75" customHeight="1">
      <c r="A33" s="97">
        <v>23</v>
      </c>
      <c r="B33" s="98" t="s">
        <v>248</v>
      </c>
      <c r="C33" s="99" t="s">
        <v>249</v>
      </c>
      <c r="D33" s="100" t="s">
        <v>199</v>
      </c>
      <c r="E33" s="101">
        <v>22</v>
      </c>
      <c r="F33" s="102"/>
      <c r="G33" s="106" t="s">
        <v>228</v>
      </c>
      <c r="H33" s="107" t="s">
        <v>201</v>
      </c>
      <c r="I33" s="107"/>
      <c r="J33" s="108" t="s">
        <v>239</v>
      </c>
      <c r="K33" s="84"/>
    </row>
    <row r="34" spans="1:11" ht="12.75" customHeight="1">
      <c r="A34" s="97">
        <v>24</v>
      </c>
      <c r="B34" s="98" t="s">
        <v>250</v>
      </c>
      <c r="C34" s="99" t="s">
        <v>251</v>
      </c>
      <c r="D34" s="100" t="s">
        <v>199</v>
      </c>
      <c r="E34" s="101">
        <v>38</v>
      </c>
      <c r="F34" s="102"/>
      <c r="G34" s="106" t="s">
        <v>200</v>
      </c>
      <c r="H34" s="107" t="s">
        <v>252</v>
      </c>
      <c r="I34" s="107"/>
      <c r="J34" s="108" t="s">
        <v>253</v>
      </c>
      <c r="K34" s="84"/>
    </row>
    <row r="35" spans="1:11" ht="12.75" customHeight="1">
      <c r="A35" s="97">
        <v>25</v>
      </c>
      <c r="B35" s="98" t="s">
        <v>254</v>
      </c>
      <c r="C35" s="99" t="s">
        <v>255</v>
      </c>
      <c r="D35" s="100" t="s">
        <v>199</v>
      </c>
      <c r="E35" s="101">
        <v>38</v>
      </c>
      <c r="F35" s="102"/>
      <c r="G35" s="106" t="s">
        <v>200</v>
      </c>
      <c r="H35" s="107" t="s">
        <v>252</v>
      </c>
      <c r="I35" s="107"/>
      <c r="J35" s="108" t="s">
        <v>253</v>
      </c>
      <c r="K35" s="84"/>
    </row>
    <row r="36" spans="1:11" ht="12.75" customHeight="1">
      <c r="A36" s="97">
        <v>26</v>
      </c>
      <c r="B36" s="98" t="s">
        <v>256</v>
      </c>
      <c r="C36" s="99" t="s">
        <v>257</v>
      </c>
      <c r="D36" s="100" t="s">
        <v>199</v>
      </c>
      <c r="E36" s="101">
        <v>30</v>
      </c>
      <c r="F36" s="102"/>
      <c r="G36" s="106" t="s">
        <v>215</v>
      </c>
      <c r="H36" s="107" t="s">
        <v>252</v>
      </c>
      <c r="I36" s="107"/>
      <c r="J36" s="108" t="s">
        <v>253</v>
      </c>
      <c r="K36" s="84"/>
    </row>
    <row r="37" spans="1:11" ht="12.75" customHeight="1">
      <c r="A37" s="97">
        <v>27</v>
      </c>
      <c r="B37" s="98" t="s">
        <v>258</v>
      </c>
      <c r="C37" s="99" t="s">
        <v>259</v>
      </c>
      <c r="D37" s="100" t="s">
        <v>199</v>
      </c>
      <c r="E37" s="101">
        <v>30</v>
      </c>
      <c r="F37" s="102"/>
      <c r="G37" s="106" t="s">
        <v>215</v>
      </c>
      <c r="H37" s="107" t="s">
        <v>252</v>
      </c>
      <c r="I37" s="107"/>
      <c r="J37" s="108" t="s">
        <v>253</v>
      </c>
      <c r="K37" s="84"/>
    </row>
    <row r="38" spans="1:11" ht="12.75" customHeight="1">
      <c r="A38" s="97">
        <v>28</v>
      </c>
      <c r="B38" s="98" t="s">
        <v>260</v>
      </c>
      <c r="C38" s="99" t="s">
        <v>261</v>
      </c>
      <c r="D38" s="100" t="s">
        <v>199</v>
      </c>
      <c r="E38" s="101">
        <v>22</v>
      </c>
      <c r="F38" s="102"/>
      <c r="G38" s="106" t="s">
        <v>228</v>
      </c>
      <c r="H38" s="107" t="s">
        <v>252</v>
      </c>
      <c r="I38" s="107"/>
      <c r="J38" s="108" t="s">
        <v>253</v>
      </c>
      <c r="K38" s="84"/>
    </row>
    <row r="39" spans="1:11" ht="12.75" customHeight="1">
      <c r="A39" s="97">
        <v>29</v>
      </c>
      <c r="B39" s="98" t="s">
        <v>262</v>
      </c>
      <c r="C39" s="99" t="s">
        <v>263</v>
      </c>
      <c r="D39" s="100" t="s">
        <v>199</v>
      </c>
      <c r="E39" s="101">
        <v>38</v>
      </c>
      <c r="F39" s="102"/>
      <c r="G39" s="106" t="s">
        <v>200</v>
      </c>
      <c r="H39" s="107">
        <v>1</v>
      </c>
      <c r="I39" s="107">
        <v>1</v>
      </c>
      <c r="J39" s="108" t="s">
        <v>264</v>
      </c>
      <c r="K39" s="84"/>
    </row>
    <row r="40" spans="1:11" ht="12.75" customHeight="1">
      <c r="A40" s="97">
        <v>30</v>
      </c>
      <c r="B40" s="98" t="s">
        <v>265</v>
      </c>
      <c r="C40" s="99" t="s">
        <v>266</v>
      </c>
      <c r="D40" s="100" t="s">
        <v>199</v>
      </c>
      <c r="E40" s="101">
        <v>38</v>
      </c>
      <c r="F40" s="102"/>
      <c r="G40" s="106" t="s">
        <v>200</v>
      </c>
      <c r="H40" s="107">
        <v>1</v>
      </c>
      <c r="I40" s="107">
        <v>2</v>
      </c>
      <c r="J40" s="108" t="s">
        <v>264</v>
      </c>
      <c r="K40" s="84"/>
    </row>
    <row r="41" spans="1:11" ht="12.75" customHeight="1">
      <c r="A41" s="97">
        <v>31</v>
      </c>
      <c r="B41" s="98" t="s">
        <v>267</v>
      </c>
      <c r="C41" s="99" t="s">
        <v>208</v>
      </c>
      <c r="D41" s="100" t="s">
        <v>199</v>
      </c>
      <c r="E41" s="101">
        <v>38</v>
      </c>
      <c r="F41" s="102"/>
      <c r="G41" s="106" t="s">
        <v>200</v>
      </c>
      <c r="H41" s="107">
        <v>2</v>
      </c>
      <c r="I41" s="107">
        <v>3</v>
      </c>
      <c r="J41" s="108" t="s">
        <v>264</v>
      </c>
      <c r="K41" s="84"/>
    </row>
    <row r="42" spans="1:11" ht="12.75" customHeight="1">
      <c r="A42" s="97">
        <v>32</v>
      </c>
      <c r="B42" s="98" t="s">
        <v>268</v>
      </c>
      <c r="C42" s="99" t="s">
        <v>269</v>
      </c>
      <c r="D42" s="100" t="s">
        <v>199</v>
      </c>
      <c r="E42" s="101">
        <v>38</v>
      </c>
      <c r="F42" s="102"/>
      <c r="G42" s="106" t="s">
        <v>200</v>
      </c>
      <c r="H42" s="107">
        <v>2</v>
      </c>
      <c r="I42" s="107">
        <v>4</v>
      </c>
      <c r="J42" s="108" t="s">
        <v>264</v>
      </c>
      <c r="K42" s="84"/>
    </row>
    <row r="43" spans="1:11" ht="12.75" customHeight="1">
      <c r="A43" s="97">
        <v>33</v>
      </c>
      <c r="B43" s="98" t="s">
        <v>270</v>
      </c>
      <c r="C43" s="99" t="s">
        <v>271</v>
      </c>
      <c r="D43" s="100" t="s">
        <v>199</v>
      </c>
      <c r="E43" s="101">
        <v>38</v>
      </c>
      <c r="F43" s="102"/>
      <c r="G43" s="106" t="s">
        <v>200</v>
      </c>
      <c r="H43" s="107">
        <v>3</v>
      </c>
      <c r="I43" s="107">
        <v>5</v>
      </c>
      <c r="J43" s="108" t="s">
        <v>264</v>
      </c>
      <c r="K43" s="84"/>
    </row>
    <row r="44" spans="1:11" ht="12.75" customHeight="1">
      <c r="A44" s="97">
        <v>34</v>
      </c>
      <c r="B44" s="98" t="s">
        <v>272</v>
      </c>
      <c r="C44" s="99" t="s">
        <v>273</v>
      </c>
      <c r="D44" s="100" t="s">
        <v>199</v>
      </c>
      <c r="E44" s="101">
        <v>38</v>
      </c>
      <c r="F44" s="102"/>
      <c r="G44" s="106" t="s">
        <v>200</v>
      </c>
      <c r="H44" s="107">
        <v>3</v>
      </c>
      <c r="I44" s="107">
        <v>6</v>
      </c>
      <c r="J44" s="108" t="s">
        <v>264</v>
      </c>
      <c r="K44" s="84"/>
    </row>
    <row r="45" spans="1:11" ht="12.75" customHeight="1">
      <c r="A45" s="97">
        <v>35</v>
      </c>
      <c r="B45" s="98" t="s">
        <v>274</v>
      </c>
      <c r="C45" s="99" t="s">
        <v>275</v>
      </c>
      <c r="D45" s="100" t="s">
        <v>199</v>
      </c>
      <c r="E45" s="101">
        <v>30</v>
      </c>
      <c r="F45" s="102"/>
      <c r="G45" s="106" t="s">
        <v>215</v>
      </c>
      <c r="H45" s="107">
        <v>1</v>
      </c>
      <c r="I45" s="107">
        <v>1</v>
      </c>
      <c r="J45" s="108" t="s">
        <v>264</v>
      </c>
      <c r="K45" s="84"/>
    </row>
    <row r="46" spans="1:11" ht="12.75" customHeight="1">
      <c r="A46" s="97">
        <v>36</v>
      </c>
      <c r="B46" s="98" t="s">
        <v>276</v>
      </c>
      <c r="C46" s="99" t="s">
        <v>277</v>
      </c>
      <c r="D46" s="100" t="s">
        <v>199</v>
      </c>
      <c r="E46" s="101">
        <v>30</v>
      </c>
      <c r="F46" s="102"/>
      <c r="G46" s="106" t="s">
        <v>215</v>
      </c>
      <c r="H46" s="107">
        <v>1</v>
      </c>
      <c r="I46" s="107">
        <v>2</v>
      </c>
      <c r="J46" s="108" t="s">
        <v>264</v>
      </c>
      <c r="K46" s="84"/>
    </row>
    <row r="47" spans="1:11" ht="12.75" customHeight="1">
      <c r="A47" s="97">
        <v>37</v>
      </c>
      <c r="B47" s="98" t="s">
        <v>278</v>
      </c>
      <c r="C47" s="99" t="s">
        <v>279</v>
      </c>
      <c r="D47" s="100" t="s">
        <v>199</v>
      </c>
      <c r="E47" s="101">
        <v>30</v>
      </c>
      <c r="F47" s="102"/>
      <c r="G47" s="106" t="s">
        <v>215</v>
      </c>
      <c r="H47" s="107">
        <v>2</v>
      </c>
      <c r="I47" s="107">
        <v>3</v>
      </c>
      <c r="J47" s="108" t="s">
        <v>264</v>
      </c>
      <c r="K47" s="84"/>
    </row>
    <row r="48" spans="1:11" ht="12.75" customHeight="1">
      <c r="A48" s="97">
        <v>38</v>
      </c>
      <c r="B48" s="98" t="s">
        <v>280</v>
      </c>
      <c r="C48" s="99" t="s">
        <v>281</v>
      </c>
      <c r="D48" s="100" t="s">
        <v>199</v>
      </c>
      <c r="E48" s="101">
        <v>30</v>
      </c>
      <c r="F48" s="102"/>
      <c r="G48" s="106" t="s">
        <v>215</v>
      </c>
      <c r="H48" s="107">
        <v>2</v>
      </c>
      <c r="I48" s="107">
        <v>4</v>
      </c>
      <c r="J48" s="108" t="s">
        <v>264</v>
      </c>
      <c r="K48" s="84"/>
    </row>
    <row r="49" spans="1:11" ht="12.75" customHeight="1">
      <c r="A49" s="97">
        <v>39</v>
      </c>
      <c r="B49" s="98" t="s">
        <v>282</v>
      </c>
      <c r="C49" s="99" t="s">
        <v>283</v>
      </c>
      <c r="D49" s="100" t="s">
        <v>199</v>
      </c>
      <c r="E49" s="101">
        <v>30</v>
      </c>
      <c r="F49" s="102"/>
      <c r="G49" s="106" t="s">
        <v>215</v>
      </c>
      <c r="H49" s="107">
        <v>3</v>
      </c>
      <c r="I49" s="107">
        <v>5</v>
      </c>
      <c r="J49" s="108" t="s">
        <v>264</v>
      </c>
      <c r="K49" s="84"/>
    </row>
    <row r="50" spans="1:11" ht="12.75" customHeight="1">
      <c r="A50" s="97">
        <v>40</v>
      </c>
      <c r="B50" s="98" t="s">
        <v>284</v>
      </c>
      <c r="C50" s="99" t="s">
        <v>285</v>
      </c>
      <c r="D50" s="100" t="s">
        <v>199</v>
      </c>
      <c r="E50" s="101">
        <v>30</v>
      </c>
      <c r="F50" s="102"/>
      <c r="G50" s="106" t="s">
        <v>215</v>
      </c>
      <c r="H50" s="107">
        <v>3</v>
      </c>
      <c r="I50" s="107">
        <v>6</v>
      </c>
      <c r="J50" s="108" t="s">
        <v>264</v>
      </c>
      <c r="K50" s="84"/>
    </row>
    <row r="51" spans="1:11" ht="12.75" customHeight="1">
      <c r="A51" s="97">
        <v>41</v>
      </c>
      <c r="B51" s="98" t="s">
        <v>286</v>
      </c>
      <c r="C51" s="99" t="s">
        <v>287</v>
      </c>
      <c r="D51" s="100" t="s">
        <v>199</v>
      </c>
      <c r="E51" s="101">
        <v>22</v>
      </c>
      <c r="F51" s="102"/>
      <c r="G51" s="106" t="s">
        <v>228</v>
      </c>
      <c r="H51" s="107">
        <v>1</v>
      </c>
      <c r="I51" s="107">
        <v>1</v>
      </c>
      <c r="J51" s="108" t="s">
        <v>264</v>
      </c>
      <c r="K51" s="84"/>
    </row>
    <row r="52" spans="1:11" ht="12.75" customHeight="1">
      <c r="A52" s="97">
        <v>42</v>
      </c>
      <c r="B52" s="98" t="s">
        <v>288</v>
      </c>
      <c r="C52" s="99" t="s">
        <v>289</v>
      </c>
      <c r="D52" s="100" t="s">
        <v>199</v>
      </c>
      <c r="E52" s="101">
        <v>22</v>
      </c>
      <c r="F52" s="102"/>
      <c r="G52" s="106" t="s">
        <v>228</v>
      </c>
      <c r="H52" s="107">
        <v>1</v>
      </c>
      <c r="I52" s="107">
        <v>2</v>
      </c>
      <c r="J52" s="108" t="s">
        <v>264</v>
      </c>
      <c r="K52" s="84"/>
    </row>
    <row r="53" spans="1:11" ht="12.75" customHeight="1">
      <c r="A53" s="97">
        <v>43</v>
      </c>
      <c r="B53" s="98" t="s">
        <v>290</v>
      </c>
      <c r="C53" s="99" t="s">
        <v>291</v>
      </c>
      <c r="D53" s="100" t="s">
        <v>199</v>
      </c>
      <c r="E53" s="101">
        <v>22</v>
      </c>
      <c r="F53" s="102"/>
      <c r="G53" s="106" t="s">
        <v>228</v>
      </c>
      <c r="H53" s="107">
        <v>2</v>
      </c>
      <c r="I53" s="107">
        <v>3</v>
      </c>
      <c r="J53" s="108" t="s">
        <v>264</v>
      </c>
      <c r="K53" s="84"/>
    </row>
    <row r="54" spans="1:11" ht="12.75" customHeight="1">
      <c r="A54" s="97">
        <v>44</v>
      </c>
      <c r="B54" s="98" t="s">
        <v>292</v>
      </c>
      <c r="C54" s="99" t="s">
        <v>293</v>
      </c>
      <c r="D54" s="100" t="s">
        <v>199</v>
      </c>
      <c r="E54" s="101">
        <v>22</v>
      </c>
      <c r="F54" s="102"/>
      <c r="G54" s="106" t="s">
        <v>228</v>
      </c>
      <c r="H54" s="107">
        <v>2</v>
      </c>
      <c r="I54" s="107">
        <v>4</v>
      </c>
      <c r="J54" s="108" t="s">
        <v>264</v>
      </c>
      <c r="K54" s="84"/>
    </row>
    <row r="55" spans="1:11" ht="12.75" customHeight="1">
      <c r="A55" s="97">
        <v>45</v>
      </c>
      <c r="B55" s="98" t="s">
        <v>294</v>
      </c>
      <c r="C55" s="99" t="s">
        <v>295</v>
      </c>
      <c r="D55" s="100" t="s">
        <v>199</v>
      </c>
      <c r="E55" s="101">
        <v>22</v>
      </c>
      <c r="F55" s="102"/>
      <c r="G55" s="106" t="s">
        <v>228</v>
      </c>
      <c r="H55" s="107">
        <v>3</v>
      </c>
      <c r="I55" s="107">
        <v>5</v>
      </c>
      <c r="J55" s="108" t="s">
        <v>264</v>
      </c>
      <c r="K55" s="84"/>
    </row>
    <row r="56" spans="1:11" ht="12.75" customHeight="1">
      <c r="A56" s="97">
        <v>46</v>
      </c>
      <c r="B56" s="98" t="s">
        <v>296</v>
      </c>
      <c r="C56" s="99" t="s">
        <v>297</v>
      </c>
      <c r="D56" s="100" t="s">
        <v>199</v>
      </c>
      <c r="E56" s="101">
        <v>38</v>
      </c>
      <c r="F56" s="102"/>
      <c r="G56" s="106" t="s">
        <v>200</v>
      </c>
      <c r="H56" s="107">
        <v>4</v>
      </c>
      <c r="I56" s="107">
        <v>7</v>
      </c>
      <c r="J56" s="108" t="s">
        <v>298</v>
      </c>
      <c r="K56" s="84"/>
    </row>
    <row r="57" spans="1:11" ht="12.75" customHeight="1">
      <c r="A57" s="97">
        <v>47</v>
      </c>
      <c r="B57" s="98" t="s">
        <v>299</v>
      </c>
      <c r="C57" s="99" t="s">
        <v>300</v>
      </c>
      <c r="D57" s="100" t="s">
        <v>199</v>
      </c>
      <c r="E57" s="101">
        <v>30</v>
      </c>
      <c r="F57" s="102"/>
      <c r="G57" s="106" t="s">
        <v>215</v>
      </c>
      <c r="H57" s="107">
        <v>4</v>
      </c>
      <c r="I57" s="107">
        <v>6</v>
      </c>
      <c r="J57" s="108" t="s">
        <v>298</v>
      </c>
      <c r="K57" s="84"/>
    </row>
    <row r="58" spans="1:11" hidden="1">
      <c r="A58" s="97">
        <v>48</v>
      </c>
      <c r="B58" s="98" t="s">
        <v>301</v>
      </c>
      <c r="C58" s="99"/>
      <c r="D58" s="100"/>
      <c r="E58" s="101"/>
      <c r="F58" s="102"/>
      <c r="G58" s="109"/>
      <c r="H58" s="109"/>
      <c r="I58" s="109"/>
      <c r="J58" s="110"/>
      <c r="K58" s="84"/>
    </row>
    <row r="59" spans="1:11" hidden="1">
      <c r="A59" s="97">
        <v>49</v>
      </c>
      <c r="B59" s="98" t="s">
        <v>302</v>
      </c>
      <c r="C59" s="99"/>
      <c r="D59" s="100"/>
      <c r="E59" s="101"/>
      <c r="F59" s="102"/>
      <c r="G59" s="109"/>
      <c r="H59" s="109"/>
      <c r="I59" s="109"/>
      <c r="J59" s="110"/>
      <c r="K59" s="84"/>
    </row>
    <row r="60" spans="1:11" hidden="1">
      <c r="A60" s="97">
        <v>50</v>
      </c>
      <c r="B60" s="98" t="s">
        <v>303</v>
      </c>
      <c r="C60" s="99"/>
      <c r="D60" s="100"/>
      <c r="E60" s="101"/>
      <c r="F60" s="102"/>
      <c r="G60" s="109"/>
      <c r="H60" s="109"/>
      <c r="I60" s="109"/>
      <c r="J60" s="110"/>
      <c r="K60" s="84"/>
    </row>
    <row r="61" spans="1:11" hidden="1">
      <c r="A61" s="97">
        <v>51</v>
      </c>
      <c r="B61" s="98" t="s">
        <v>304</v>
      </c>
      <c r="C61" s="99"/>
      <c r="D61" s="100"/>
      <c r="E61" s="101"/>
      <c r="F61" s="102"/>
      <c r="G61" s="109"/>
      <c r="H61" s="109"/>
      <c r="I61" s="109"/>
      <c r="J61" s="110"/>
      <c r="K61" s="84"/>
    </row>
    <row r="62" spans="1:11" hidden="1">
      <c r="A62" s="97">
        <v>52</v>
      </c>
      <c r="B62" s="98" t="s">
        <v>305</v>
      </c>
      <c r="C62" s="99"/>
      <c r="D62" s="100"/>
      <c r="E62" s="101"/>
      <c r="F62" s="102"/>
      <c r="G62" s="109"/>
      <c r="H62" s="109"/>
      <c r="I62" s="109"/>
      <c r="J62" s="110"/>
      <c r="K62" s="84"/>
    </row>
    <row r="63" spans="1:11" hidden="1">
      <c r="A63" s="97">
        <v>53</v>
      </c>
      <c r="B63" s="98" t="s">
        <v>306</v>
      </c>
      <c r="C63" s="99"/>
      <c r="D63" s="100"/>
      <c r="E63" s="101"/>
      <c r="F63" s="102"/>
      <c r="G63" s="109"/>
      <c r="H63" s="109"/>
      <c r="I63" s="109"/>
      <c r="J63" s="110"/>
      <c r="K63" s="84"/>
    </row>
    <row r="64" spans="1:11" hidden="1">
      <c r="A64" s="97">
        <v>54</v>
      </c>
      <c r="B64" s="98" t="s">
        <v>307</v>
      </c>
      <c r="C64" s="99"/>
      <c r="D64" s="100"/>
      <c r="E64" s="101"/>
      <c r="F64" s="102"/>
      <c r="G64" s="109"/>
      <c r="H64" s="109"/>
      <c r="I64" s="109"/>
      <c r="J64" s="110"/>
      <c r="K64" s="84"/>
    </row>
    <row r="65" spans="1:11" hidden="1">
      <c r="A65" s="97">
        <v>55</v>
      </c>
      <c r="B65" s="98" t="s">
        <v>308</v>
      </c>
      <c r="C65" s="99"/>
      <c r="D65" s="100"/>
      <c r="E65" s="101"/>
      <c r="F65" s="102"/>
      <c r="G65" s="109"/>
      <c r="H65" s="109"/>
      <c r="I65" s="109"/>
      <c r="J65" s="110"/>
      <c r="K65" s="84"/>
    </row>
    <row r="66" spans="1:11" hidden="1">
      <c r="A66" s="97">
        <v>56</v>
      </c>
      <c r="B66" s="98" t="s">
        <v>309</v>
      </c>
      <c r="C66" s="99"/>
      <c r="D66" s="100"/>
      <c r="E66" s="101"/>
      <c r="F66" s="102"/>
      <c r="G66" s="109"/>
      <c r="H66" s="109"/>
      <c r="I66" s="109"/>
      <c r="J66" s="110"/>
      <c r="K66" s="84"/>
    </row>
    <row r="67" spans="1:11" hidden="1">
      <c r="A67" s="97">
        <v>57</v>
      </c>
      <c r="B67" s="98" t="s">
        <v>310</v>
      </c>
      <c r="C67" s="99"/>
      <c r="D67" s="100"/>
      <c r="E67" s="101"/>
      <c r="F67" s="102"/>
      <c r="G67" s="109"/>
      <c r="H67" s="109"/>
      <c r="I67" s="109"/>
      <c r="J67" s="110"/>
      <c r="K67" s="84"/>
    </row>
    <row r="68" spans="1:11" hidden="1">
      <c r="A68" s="97">
        <v>58</v>
      </c>
      <c r="B68" s="98" t="s">
        <v>311</v>
      </c>
      <c r="C68" s="99"/>
      <c r="D68" s="100"/>
      <c r="E68" s="101"/>
      <c r="F68" s="102"/>
      <c r="G68" s="109"/>
      <c r="H68" s="109"/>
      <c r="I68" s="109"/>
      <c r="J68" s="110"/>
      <c r="K68" s="84"/>
    </row>
    <row r="69" spans="1:11" hidden="1">
      <c r="A69" s="97">
        <v>59</v>
      </c>
      <c r="B69" s="98" t="s">
        <v>312</v>
      </c>
      <c r="C69" s="99"/>
      <c r="D69" s="100"/>
      <c r="E69" s="101"/>
      <c r="F69" s="102"/>
      <c r="G69" s="109"/>
      <c r="H69" s="109"/>
      <c r="I69" s="109"/>
      <c r="J69" s="110"/>
      <c r="K69" s="84"/>
    </row>
    <row r="70" spans="1:11" hidden="1">
      <c r="A70" s="97">
        <v>60</v>
      </c>
      <c r="B70" s="98" t="s">
        <v>313</v>
      </c>
      <c r="C70" s="99"/>
      <c r="D70" s="100"/>
      <c r="E70" s="101"/>
      <c r="F70" s="102"/>
      <c r="G70" s="109"/>
      <c r="H70" s="109"/>
      <c r="I70" s="109"/>
      <c r="J70" s="110"/>
      <c r="K70" s="84"/>
    </row>
    <row r="71" spans="1:11" hidden="1">
      <c r="A71" s="97">
        <v>61</v>
      </c>
      <c r="B71" s="98" t="s">
        <v>314</v>
      </c>
      <c r="C71" s="99"/>
      <c r="D71" s="100"/>
      <c r="E71" s="101"/>
      <c r="F71" s="102"/>
      <c r="G71" s="109"/>
      <c r="H71" s="109"/>
      <c r="I71" s="109"/>
      <c r="J71" s="110"/>
      <c r="K71" s="84"/>
    </row>
    <row r="72" spans="1:11" hidden="1">
      <c r="A72" s="97">
        <v>62</v>
      </c>
      <c r="B72" s="98" t="s">
        <v>315</v>
      </c>
      <c r="C72" s="99"/>
      <c r="D72" s="100"/>
      <c r="E72" s="101"/>
      <c r="F72" s="102"/>
      <c r="G72" s="109"/>
      <c r="H72" s="109"/>
      <c r="I72" s="109"/>
      <c r="J72" s="110"/>
      <c r="K72" s="84"/>
    </row>
    <row r="73" spans="1:11" hidden="1">
      <c r="A73" s="97">
        <v>63</v>
      </c>
      <c r="B73" s="98" t="s">
        <v>316</v>
      </c>
      <c r="C73" s="99"/>
      <c r="D73" s="100"/>
      <c r="E73" s="101"/>
      <c r="F73" s="102"/>
      <c r="G73" s="109"/>
      <c r="H73" s="109"/>
      <c r="I73" s="109"/>
      <c r="J73" s="110"/>
      <c r="K73" s="84"/>
    </row>
    <row r="74" spans="1:11" hidden="1">
      <c r="A74" s="97">
        <v>64</v>
      </c>
      <c r="B74" s="98" t="s">
        <v>317</v>
      </c>
      <c r="C74" s="99"/>
      <c r="D74" s="100"/>
      <c r="E74" s="101"/>
      <c r="F74" s="102"/>
      <c r="G74" s="109"/>
      <c r="H74" s="109"/>
      <c r="I74" s="109"/>
      <c r="J74" s="110"/>
      <c r="K74" s="84"/>
    </row>
    <row r="75" spans="1:11" hidden="1">
      <c r="A75" s="97">
        <v>65</v>
      </c>
      <c r="B75" s="98" t="s">
        <v>318</v>
      </c>
      <c r="C75" s="99"/>
      <c r="D75" s="100"/>
      <c r="E75" s="101"/>
      <c r="F75" s="102"/>
      <c r="G75" s="109"/>
      <c r="H75" s="109"/>
      <c r="I75" s="109"/>
      <c r="J75" s="110"/>
      <c r="K75" s="84"/>
    </row>
    <row r="76" spans="1:11" hidden="1">
      <c r="A76" s="97">
        <v>66</v>
      </c>
      <c r="B76" s="98" t="s">
        <v>319</v>
      </c>
      <c r="C76" s="99"/>
      <c r="D76" s="100"/>
      <c r="E76" s="101"/>
      <c r="F76" s="102"/>
      <c r="G76" s="109"/>
      <c r="H76" s="109"/>
      <c r="I76" s="109"/>
      <c r="J76" s="110"/>
      <c r="K76" s="84"/>
    </row>
    <row r="77" spans="1:11" hidden="1">
      <c r="A77" s="97">
        <v>67</v>
      </c>
      <c r="B77" s="98" t="s">
        <v>320</v>
      </c>
      <c r="C77" s="99"/>
      <c r="D77" s="100"/>
      <c r="E77" s="101"/>
      <c r="F77" s="102"/>
      <c r="G77" s="109"/>
      <c r="H77" s="109"/>
      <c r="I77" s="109"/>
      <c r="J77" s="110"/>
      <c r="K77" s="84"/>
    </row>
    <row r="78" spans="1:11" hidden="1">
      <c r="A78" s="97">
        <v>68</v>
      </c>
      <c r="B78" s="98" t="s">
        <v>321</v>
      </c>
      <c r="C78" s="99"/>
      <c r="D78" s="100"/>
      <c r="E78" s="101"/>
      <c r="F78" s="102"/>
      <c r="G78" s="109"/>
      <c r="H78" s="109"/>
      <c r="I78" s="109"/>
      <c r="J78" s="110"/>
      <c r="K78" s="84"/>
    </row>
    <row r="79" spans="1:11" hidden="1">
      <c r="A79" s="97">
        <v>69</v>
      </c>
      <c r="B79" s="98" t="s">
        <v>322</v>
      </c>
      <c r="C79" s="99"/>
      <c r="D79" s="100"/>
      <c r="E79" s="101"/>
      <c r="F79" s="102"/>
      <c r="G79" s="109"/>
      <c r="H79" s="109"/>
      <c r="I79" s="109"/>
      <c r="J79" s="110"/>
      <c r="K79" s="84"/>
    </row>
    <row r="80" spans="1:11" hidden="1">
      <c r="A80" s="97">
        <v>70</v>
      </c>
      <c r="B80" s="98" t="s">
        <v>323</v>
      </c>
      <c r="C80" s="99"/>
      <c r="D80" s="100"/>
      <c r="E80" s="101"/>
      <c r="F80" s="102"/>
      <c r="G80" s="109"/>
      <c r="H80" s="109"/>
      <c r="I80" s="109"/>
      <c r="J80" s="110"/>
      <c r="K80" s="84"/>
    </row>
    <row r="81" spans="1:11" hidden="1">
      <c r="A81" s="97">
        <v>71</v>
      </c>
      <c r="B81" s="98" t="s">
        <v>324</v>
      </c>
      <c r="C81" s="99"/>
      <c r="D81" s="100"/>
      <c r="E81" s="101"/>
      <c r="F81" s="102"/>
      <c r="G81" s="109"/>
      <c r="H81" s="109"/>
      <c r="I81" s="109"/>
      <c r="J81" s="110"/>
      <c r="K81" s="84"/>
    </row>
    <row r="82" spans="1:11" hidden="1">
      <c r="A82" s="97">
        <v>72</v>
      </c>
      <c r="B82" s="98" t="s">
        <v>325</v>
      </c>
      <c r="C82" s="99"/>
      <c r="D82" s="100"/>
      <c r="E82" s="101"/>
      <c r="F82" s="102"/>
      <c r="G82" s="109"/>
      <c r="H82" s="109"/>
      <c r="I82" s="109"/>
      <c r="J82" s="110"/>
      <c r="K82" s="84"/>
    </row>
    <row r="83" spans="1:11" hidden="1">
      <c r="A83" s="97">
        <v>73</v>
      </c>
      <c r="B83" s="98" t="s">
        <v>326</v>
      </c>
      <c r="C83" s="99"/>
      <c r="D83" s="100"/>
      <c r="E83" s="101"/>
      <c r="F83" s="102"/>
      <c r="G83" s="109"/>
      <c r="H83" s="109"/>
      <c r="I83" s="109"/>
      <c r="J83" s="110"/>
      <c r="K83" s="84"/>
    </row>
    <row r="84" spans="1:11" hidden="1">
      <c r="A84" s="97">
        <v>74</v>
      </c>
      <c r="B84" s="98" t="s">
        <v>327</v>
      </c>
      <c r="C84" s="99"/>
      <c r="D84" s="100"/>
      <c r="E84" s="101"/>
      <c r="F84" s="102"/>
      <c r="G84" s="109"/>
      <c r="H84" s="109"/>
      <c r="I84" s="109"/>
      <c r="J84" s="110"/>
      <c r="K84" s="84"/>
    </row>
    <row r="85" spans="1:11" hidden="1">
      <c r="A85" s="97">
        <v>75</v>
      </c>
      <c r="B85" s="98" t="s">
        <v>328</v>
      </c>
      <c r="C85" s="99"/>
      <c r="D85" s="100"/>
      <c r="E85" s="101"/>
      <c r="F85" s="102"/>
      <c r="G85" s="109"/>
      <c r="H85" s="109"/>
      <c r="I85" s="109"/>
      <c r="J85" s="110"/>
      <c r="K85" s="84"/>
    </row>
    <row r="86" spans="1:11" hidden="1">
      <c r="A86" s="97">
        <v>76</v>
      </c>
      <c r="B86" s="98" t="s">
        <v>329</v>
      </c>
      <c r="C86" s="99"/>
      <c r="D86" s="100"/>
      <c r="E86" s="101"/>
      <c r="F86" s="102"/>
      <c r="G86" s="109"/>
      <c r="H86" s="109"/>
      <c r="I86" s="109"/>
      <c r="J86" s="110"/>
      <c r="K86" s="84"/>
    </row>
    <row r="87" spans="1:11" hidden="1">
      <c r="A87" s="97">
        <v>77</v>
      </c>
      <c r="B87" s="98" t="s">
        <v>330</v>
      </c>
      <c r="C87" s="99"/>
      <c r="D87" s="100"/>
      <c r="E87" s="101"/>
      <c r="F87" s="102"/>
      <c r="G87" s="109"/>
      <c r="H87" s="109"/>
      <c r="I87" s="109"/>
      <c r="J87" s="110"/>
      <c r="K87" s="84"/>
    </row>
    <row r="88" spans="1:11" hidden="1">
      <c r="A88" s="97">
        <v>78</v>
      </c>
      <c r="B88" s="98" t="s">
        <v>331</v>
      </c>
      <c r="C88" s="99"/>
      <c r="D88" s="100"/>
      <c r="E88" s="101"/>
      <c r="F88" s="102"/>
      <c r="G88" s="109"/>
      <c r="H88" s="109"/>
      <c r="I88" s="109"/>
      <c r="J88" s="110"/>
      <c r="K88" s="84"/>
    </row>
    <row r="89" spans="1:11" hidden="1">
      <c r="A89" s="97">
        <v>79</v>
      </c>
      <c r="B89" s="98" t="s">
        <v>332</v>
      </c>
      <c r="C89" s="99"/>
      <c r="D89" s="100"/>
      <c r="E89" s="101"/>
      <c r="F89" s="102"/>
      <c r="G89" s="109"/>
      <c r="H89" s="109"/>
      <c r="I89" s="109"/>
      <c r="J89" s="110"/>
      <c r="K89" s="84"/>
    </row>
    <row r="90" spans="1:11" hidden="1">
      <c r="A90" s="97">
        <v>80</v>
      </c>
      <c r="B90" s="98" t="s">
        <v>333</v>
      </c>
      <c r="C90" s="99"/>
      <c r="D90" s="100"/>
      <c r="E90" s="101"/>
      <c r="F90" s="102"/>
      <c r="G90" s="109"/>
      <c r="H90" s="109"/>
      <c r="I90" s="109"/>
      <c r="J90" s="110"/>
      <c r="K90" s="84"/>
    </row>
    <row r="91" spans="1:11" hidden="1">
      <c r="A91" s="97">
        <v>81</v>
      </c>
      <c r="B91" s="98" t="s">
        <v>334</v>
      </c>
      <c r="C91" s="99"/>
      <c r="D91" s="100"/>
      <c r="E91" s="101"/>
      <c r="F91" s="102"/>
      <c r="G91" s="109"/>
      <c r="H91" s="109"/>
      <c r="I91" s="109"/>
      <c r="J91" s="110"/>
      <c r="K91" s="84"/>
    </row>
    <row r="92" spans="1:11" hidden="1">
      <c r="A92" s="97">
        <v>82</v>
      </c>
      <c r="B92" s="98" t="s">
        <v>335</v>
      </c>
      <c r="C92" s="99"/>
      <c r="D92" s="100"/>
      <c r="E92" s="101"/>
      <c r="F92" s="102"/>
      <c r="G92" s="109"/>
      <c r="H92" s="109"/>
      <c r="I92" s="109"/>
      <c r="J92" s="110"/>
      <c r="K92" s="84"/>
    </row>
    <row r="93" spans="1:11" hidden="1">
      <c r="A93" s="97">
        <v>83</v>
      </c>
      <c r="B93" s="98" t="s">
        <v>336</v>
      </c>
      <c r="C93" s="99"/>
      <c r="D93" s="100"/>
      <c r="E93" s="101"/>
      <c r="F93" s="102"/>
      <c r="G93" s="109"/>
      <c r="H93" s="109"/>
      <c r="I93" s="109"/>
      <c r="J93" s="110"/>
      <c r="K93" s="84"/>
    </row>
    <row r="94" spans="1:11" hidden="1">
      <c r="A94" s="97">
        <v>84</v>
      </c>
      <c r="B94" s="98" t="s">
        <v>337</v>
      </c>
      <c r="C94" s="99"/>
      <c r="D94" s="100"/>
      <c r="E94" s="101"/>
      <c r="F94" s="102"/>
      <c r="G94" s="109"/>
      <c r="H94" s="109"/>
      <c r="I94" s="109"/>
      <c r="J94" s="110"/>
      <c r="K94" s="84"/>
    </row>
    <row r="95" spans="1:11" hidden="1">
      <c r="A95" s="97">
        <v>85</v>
      </c>
      <c r="B95" s="98" t="s">
        <v>338</v>
      </c>
      <c r="C95" s="99"/>
      <c r="D95" s="100"/>
      <c r="E95" s="101"/>
      <c r="F95" s="102"/>
      <c r="G95" s="109"/>
      <c r="H95" s="109"/>
      <c r="I95" s="109"/>
      <c r="J95" s="110"/>
      <c r="K95" s="84"/>
    </row>
    <row r="96" spans="1:11" hidden="1">
      <c r="A96" s="97">
        <v>86</v>
      </c>
      <c r="B96" s="98" t="s">
        <v>339</v>
      </c>
      <c r="C96" s="99"/>
      <c r="D96" s="100"/>
      <c r="E96" s="101"/>
      <c r="F96" s="102"/>
      <c r="G96" s="109"/>
      <c r="H96" s="109"/>
      <c r="I96" s="109"/>
      <c r="J96" s="110"/>
      <c r="K96" s="84"/>
    </row>
    <row r="97" spans="1:11" hidden="1">
      <c r="A97" s="97">
        <v>87</v>
      </c>
      <c r="B97" s="98" t="s">
        <v>340</v>
      </c>
      <c r="C97" s="99"/>
      <c r="D97" s="100"/>
      <c r="E97" s="101"/>
      <c r="F97" s="102"/>
      <c r="G97" s="109"/>
      <c r="H97" s="109"/>
      <c r="I97" s="109"/>
      <c r="J97" s="110"/>
      <c r="K97" s="84"/>
    </row>
    <row r="98" spans="1:11" hidden="1">
      <c r="A98" s="97">
        <v>88</v>
      </c>
      <c r="B98" s="98" t="s">
        <v>341</v>
      </c>
      <c r="C98" s="99"/>
      <c r="D98" s="100"/>
      <c r="E98" s="101"/>
      <c r="F98" s="102"/>
      <c r="G98" s="109"/>
      <c r="H98" s="109"/>
      <c r="I98" s="109"/>
      <c r="J98" s="110"/>
      <c r="K98" s="84"/>
    </row>
    <row r="99" spans="1:11" hidden="1">
      <c r="A99" s="97">
        <v>89</v>
      </c>
      <c r="B99" s="98" t="s">
        <v>342</v>
      </c>
      <c r="C99" s="99"/>
      <c r="D99" s="100"/>
      <c r="E99" s="101"/>
      <c r="F99" s="102"/>
      <c r="G99" s="109"/>
      <c r="H99" s="109"/>
      <c r="I99" s="109"/>
      <c r="J99" s="110"/>
      <c r="K99" s="84"/>
    </row>
    <row r="100" spans="1:11" hidden="1">
      <c r="A100" s="97">
        <v>90</v>
      </c>
      <c r="B100" s="98" t="s">
        <v>343</v>
      </c>
      <c r="C100" s="99"/>
      <c r="D100" s="100"/>
      <c r="E100" s="101"/>
      <c r="F100" s="102"/>
      <c r="G100" s="109"/>
      <c r="H100" s="109"/>
      <c r="I100" s="109"/>
      <c r="J100" s="110"/>
      <c r="K100" s="84"/>
    </row>
    <row r="101" spans="1:11" hidden="1">
      <c r="A101" s="97">
        <v>91</v>
      </c>
      <c r="B101" s="98" t="s">
        <v>344</v>
      </c>
      <c r="C101" s="99"/>
      <c r="D101" s="100"/>
      <c r="E101" s="101"/>
      <c r="F101" s="102"/>
      <c r="G101" s="109"/>
      <c r="H101" s="109"/>
      <c r="I101" s="109"/>
      <c r="J101" s="110"/>
      <c r="K101" s="84"/>
    </row>
    <row r="102" spans="1:11" hidden="1">
      <c r="A102" s="97">
        <v>92</v>
      </c>
      <c r="B102" s="98" t="s">
        <v>345</v>
      </c>
      <c r="C102" s="99"/>
      <c r="D102" s="100"/>
      <c r="E102" s="101"/>
      <c r="F102" s="102"/>
      <c r="G102" s="109"/>
      <c r="H102" s="109"/>
      <c r="I102" s="109"/>
      <c r="J102" s="110"/>
      <c r="K102" s="84"/>
    </row>
    <row r="103" spans="1:11" hidden="1">
      <c r="A103" s="97">
        <v>93</v>
      </c>
      <c r="B103" s="98" t="s">
        <v>346</v>
      </c>
      <c r="C103" s="99"/>
      <c r="D103" s="100"/>
      <c r="E103" s="101"/>
      <c r="F103" s="102"/>
      <c r="G103" s="109"/>
      <c r="H103" s="109"/>
      <c r="I103" s="109"/>
      <c r="J103" s="110"/>
      <c r="K103" s="84"/>
    </row>
    <row r="104" spans="1:11" hidden="1">
      <c r="A104" s="97">
        <v>94</v>
      </c>
      <c r="B104" s="98" t="s">
        <v>347</v>
      </c>
      <c r="C104" s="99"/>
      <c r="D104" s="100"/>
      <c r="E104" s="101"/>
      <c r="F104" s="102"/>
      <c r="G104" s="109"/>
      <c r="H104" s="109"/>
      <c r="I104" s="109"/>
      <c r="J104" s="110"/>
      <c r="K104" s="84"/>
    </row>
    <row r="105" spans="1:11" hidden="1">
      <c r="A105" s="97">
        <v>95</v>
      </c>
      <c r="B105" s="98" t="s">
        <v>348</v>
      </c>
      <c r="C105" s="99"/>
      <c r="D105" s="100"/>
      <c r="E105" s="101"/>
      <c r="F105" s="102"/>
      <c r="G105" s="109"/>
      <c r="H105" s="109"/>
      <c r="I105" s="109"/>
      <c r="J105" s="110"/>
      <c r="K105" s="84"/>
    </row>
    <row r="106" spans="1:11" hidden="1">
      <c r="A106" s="97">
        <v>96</v>
      </c>
      <c r="B106" s="98" t="s">
        <v>349</v>
      </c>
      <c r="C106" s="99"/>
      <c r="D106" s="100"/>
      <c r="E106" s="101"/>
      <c r="F106" s="102"/>
      <c r="G106" s="109"/>
      <c r="H106" s="109"/>
      <c r="I106" s="109"/>
      <c r="J106" s="110"/>
      <c r="K106" s="84"/>
    </row>
    <row r="107" spans="1:11" hidden="1">
      <c r="A107" s="97">
        <v>97</v>
      </c>
      <c r="B107" s="98" t="s">
        <v>350</v>
      </c>
      <c r="C107" s="99"/>
      <c r="D107" s="100"/>
      <c r="E107" s="101"/>
      <c r="F107" s="102"/>
      <c r="G107" s="109"/>
      <c r="H107" s="109"/>
      <c r="I107" s="109"/>
      <c r="J107" s="110"/>
      <c r="K107" s="84"/>
    </row>
    <row r="108" spans="1:11" hidden="1">
      <c r="A108" s="97">
        <v>98</v>
      </c>
      <c r="B108" s="98" t="s">
        <v>351</v>
      </c>
      <c r="C108" s="99"/>
      <c r="D108" s="100"/>
      <c r="E108" s="101"/>
      <c r="F108" s="102"/>
      <c r="G108" s="109"/>
      <c r="H108" s="109"/>
      <c r="I108" s="109"/>
      <c r="J108" s="110"/>
      <c r="K108" s="84"/>
    </row>
    <row r="109" spans="1:11" hidden="1">
      <c r="A109" s="97">
        <v>99</v>
      </c>
      <c r="B109" s="98" t="s">
        <v>352</v>
      </c>
      <c r="C109" s="99"/>
      <c r="D109" s="100"/>
      <c r="E109" s="101"/>
      <c r="F109" s="102"/>
      <c r="G109" s="109"/>
      <c r="H109" s="109"/>
      <c r="I109" s="109"/>
      <c r="J109" s="110"/>
      <c r="K109" s="84"/>
    </row>
    <row r="110" spans="1:11" ht="9.9499999999999993" customHeight="1">
      <c r="A110" s="111"/>
      <c r="B110" s="112"/>
      <c r="C110" s="112"/>
      <c r="D110" s="113"/>
      <c r="E110" s="113"/>
      <c r="F110" s="113"/>
      <c r="G110" s="113"/>
      <c r="H110" s="114"/>
      <c r="I110" s="113"/>
      <c r="J110" s="115"/>
      <c r="K110" s="84"/>
    </row>
    <row r="111" spans="1:11" ht="8.1" customHeight="1">
      <c r="A111" s="116">
        <v>0</v>
      </c>
      <c r="B111" s="116"/>
      <c r="C111" s="116"/>
      <c r="D111" s="117"/>
      <c r="E111" s="117"/>
      <c r="F111" s="117"/>
      <c r="G111" s="117"/>
      <c r="H111" s="117"/>
      <c r="I111" s="117"/>
      <c r="J111" s="117"/>
      <c r="K111" s="81">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5667-1731-4015-B52F-46CD68FD60F1}">
  <sheetPr codeName="Foglio5"/>
  <dimension ref="A1:W111"/>
  <sheetViews>
    <sheetView workbookViewId="0"/>
  </sheetViews>
  <sheetFormatPr defaultRowHeight="15"/>
  <cols>
    <col min="1" max="1" width="3.7109375" customWidth="1"/>
    <col min="2" max="2" width="10.7109375" customWidth="1"/>
    <col min="3" max="3" width="9.85546875" customWidth="1"/>
    <col min="4" max="4" width="10.7109375" customWidth="1"/>
    <col min="5" max="5" width="31.7109375" customWidth="1"/>
    <col min="6" max="6" width="5.7109375" customWidth="1"/>
    <col min="7" max="7" width="3.7109375" customWidth="1"/>
    <col min="8" max="8" width="4.7109375" customWidth="1"/>
    <col min="9" max="10" width="3.7109375" customWidth="1"/>
    <col min="11" max="11" width="4.7109375" customWidth="1"/>
    <col min="12" max="12" width="2.7109375" customWidth="1"/>
    <col min="13" max="13" width="5.7109375" customWidth="1"/>
    <col min="14" max="15" width="8.7109375" customWidth="1"/>
    <col min="16" max="16" width="17.85546875" customWidth="1"/>
    <col min="17" max="19" width="3.7109375" customWidth="1"/>
    <col min="20" max="20" width="5.7109375" customWidth="1"/>
    <col min="21" max="21" width="3.7109375" customWidth="1"/>
    <col min="22" max="22" width="14.140625" customWidth="1"/>
    <col min="23" max="23" width="1.7109375" customWidth="1"/>
  </cols>
  <sheetData>
    <row r="1" spans="1:23" ht="12.75" customHeight="1">
      <c r="A1" s="1" t="s">
        <v>353</v>
      </c>
      <c r="B1" s="80"/>
      <c r="C1" s="80"/>
      <c r="D1" s="80"/>
      <c r="E1" s="80"/>
      <c r="F1" s="80"/>
      <c r="G1" s="80"/>
      <c r="H1" s="80"/>
      <c r="I1" s="80"/>
      <c r="J1" s="80"/>
      <c r="K1" s="80"/>
      <c r="L1" s="80"/>
      <c r="M1" s="80"/>
      <c r="N1" s="80"/>
      <c r="O1" s="80"/>
      <c r="P1" s="80"/>
      <c r="Q1" s="80"/>
      <c r="R1" s="80"/>
      <c r="S1" s="80"/>
      <c r="T1" s="80"/>
      <c r="U1" s="80"/>
      <c r="V1" s="80"/>
      <c r="W1" s="81">
        <v>0</v>
      </c>
    </row>
    <row r="2" spans="1:23" hidden="1">
      <c r="A2" s="82"/>
      <c r="B2" s="82"/>
      <c r="C2" s="82"/>
      <c r="D2" s="82"/>
      <c r="E2" s="82"/>
      <c r="F2" s="82"/>
      <c r="G2" s="83"/>
      <c r="H2" s="83"/>
      <c r="I2" s="83"/>
      <c r="J2" s="83"/>
      <c r="K2" s="83"/>
      <c r="L2" s="83"/>
      <c r="M2" s="83"/>
      <c r="N2" s="83"/>
      <c r="O2" s="83"/>
      <c r="P2" s="83"/>
      <c r="Q2" s="83"/>
      <c r="R2" s="83"/>
      <c r="S2" s="83"/>
      <c r="T2" s="83"/>
      <c r="U2" s="83"/>
      <c r="V2" s="83"/>
      <c r="W2" s="84"/>
    </row>
    <row r="3" spans="1:23" hidden="1">
      <c r="A3" s="82"/>
      <c r="B3" s="82"/>
      <c r="C3" s="82"/>
      <c r="D3" s="82"/>
      <c r="E3" s="82"/>
      <c r="F3" s="82"/>
      <c r="G3" s="83"/>
      <c r="H3" s="83"/>
      <c r="I3" s="83"/>
      <c r="J3" s="83"/>
      <c r="K3" s="83"/>
      <c r="L3" s="83"/>
      <c r="M3" s="83"/>
      <c r="N3" s="83"/>
      <c r="O3" s="83"/>
      <c r="P3" s="83"/>
      <c r="Q3" s="83"/>
      <c r="R3" s="83"/>
      <c r="S3" s="83"/>
      <c r="T3" s="83"/>
      <c r="U3" s="83"/>
      <c r="V3" s="83"/>
      <c r="W3" s="84"/>
    </row>
    <row r="4" spans="1:23" hidden="1">
      <c r="A4" s="82"/>
      <c r="B4" s="82"/>
      <c r="C4" s="82"/>
      <c r="D4" s="82"/>
      <c r="E4" s="82"/>
      <c r="F4" s="82"/>
      <c r="G4" s="83"/>
      <c r="H4" s="83"/>
      <c r="I4" s="83"/>
      <c r="J4" s="83"/>
      <c r="K4" s="83"/>
      <c r="L4" s="83"/>
      <c r="M4" s="83"/>
      <c r="N4" s="83"/>
      <c r="O4" s="83"/>
      <c r="P4" s="83"/>
      <c r="Q4" s="83"/>
      <c r="R4" s="83"/>
      <c r="S4" s="83"/>
      <c r="T4" s="83"/>
      <c r="U4" s="83"/>
      <c r="V4" s="83"/>
      <c r="W4" s="84"/>
    </row>
    <row r="5" spans="1:23" hidden="1">
      <c r="A5" s="82"/>
      <c r="B5" s="82"/>
      <c r="C5" s="82"/>
      <c r="D5" s="82"/>
      <c r="E5" s="82"/>
      <c r="F5" s="82"/>
      <c r="G5" s="83"/>
      <c r="H5" s="83"/>
      <c r="I5" s="83"/>
      <c r="J5" s="83"/>
      <c r="K5" s="83"/>
      <c r="L5" s="83"/>
      <c r="M5" s="83"/>
      <c r="N5" s="83"/>
      <c r="O5" s="83"/>
      <c r="P5" s="83"/>
      <c r="Q5" s="83"/>
      <c r="R5" s="83"/>
      <c r="S5" s="83"/>
      <c r="T5" s="83"/>
      <c r="U5" s="83"/>
      <c r="V5" s="83"/>
      <c r="W5" s="84"/>
    </row>
    <row r="6" spans="1:23" ht="18" customHeight="1">
      <c r="A6" s="85" t="str">
        <f>'iP1'!A5</f>
        <v>Condominio "PROTOTIPO"</v>
      </c>
      <c r="B6" s="86"/>
      <c r="C6" s="86"/>
      <c r="D6" s="86"/>
      <c r="E6" s="86"/>
      <c r="F6" s="86"/>
      <c r="G6" s="86"/>
      <c r="H6" s="86"/>
      <c r="I6" s="86"/>
      <c r="J6" s="86"/>
      <c r="K6" s="86"/>
      <c r="L6" s="86"/>
      <c r="M6" s="86"/>
      <c r="N6" s="86"/>
      <c r="O6" s="86"/>
      <c r="P6" s="86"/>
      <c r="Q6" s="86"/>
      <c r="R6" s="86"/>
      <c r="S6" s="86"/>
      <c r="T6" s="86"/>
      <c r="U6" s="86"/>
      <c r="V6" s="86"/>
      <c r="W6" s="84"/>
    </row>
    <row r="7" spans="1:23" ht="20.100000000000001" customHeight="1">
      <c r="A7" s="89" t="s">
        <v>354</v>
      </c>
      <c r="B7" s="89"/>
      <c r="C7" s="89"/>
      <c r="D7" s="89"/>
      <c r="E7" s="89"/>
      <c r="F7" s="89"/>
      <c r="G7" s="89"/>
      <c r="H7" s="89"/>
      <c r="I7" s="89"/>
      <c r="J7" s="89"/>
      <c r="K7" s="89"/>
      <c r="L7" s="89"/>
      <c r="M7" s="89"/>
      <c r="N7" s="89"/>
      <c r="O7" s="89"/>
      <c r="P7" s="89"/>
      <c r="Q7" s="89"/>
      <c r="R7" s="89"/>
      <c r="S7" s="89"/>
      <c r="T7" s="89"/>
      <c r="U7" s="89"/>
      <c r="V7" s="89"/>
      <c r="W7" s="84"/>
    </row>
    <row r="8" spans="1:23" ht="15.75" hidden="1">
      <c r="A8" s="1141"/>
      <c r="B8" s="1141"/>
      <c r="C8" s="1141"/>
      <c r="D8" s="1141"/>
      <c r="E8" s="1141"/>
      <c r="F8" s="1141"/>
      <c r="G8" s="1141"/>
      <c r="H8" s="1141"/>
      <c r="I8" s="1141"/>
      <c r="J8" s="1141"/>
      <c r="K8" s="1141"/>
      <c r="L8" s="1141"/>
      <c r="M8" s="1141"/>
      <c r="N8" s="1141"/>
      <c r="O8" s="1141"/>
      <c r="P8" s="1141"/>
      <c r="Q8" s="1141"/>
      <c r="R8" s="1141"/>
      <c r="S8" s="1141"/>
      <c r="T8" s="1141"/>
      <c r="U8" s="1141"/>
      <c r="V8" s="1141"/>
      <c r="W8" s="84"/>
    </row>
    <row r="9" spans="1:23" ht="33.950000000000003" customHeight="1">
      <c r="A9" s="118" t="s">
        <v>355</v>
      </c>
      <c r="B9" s="119"/>
      <c r="C9" s="119"/>
      <c r="D9" s="119" t="s">
        <v>356</v>
      </c>
      <c r="E9" s="119"/>
      <c r="F9" s="119" t="s">
        <v>357</v>
      </c>
      <c r="G9" s="119"/>
      <c r="H9" s="119"/>
      <c r="I9" s="119"/>
      <c r="J9" s="119"/>
      <c r="K9" s="119"/>
      <c r="L9" s="119"/>
      <c r="M9" s="119"/>
      <c r="N9" s="119"/>
      <c r="O9" s="119"/>
      <c r="P9" s="118" t="s">
        <v>358</v>
      </c>
      <c r="Q9" s="119"/>
      <c r="R9" s="119"/>
      <c r="S9" s="119"/>
      <c r="T9" s="119"/>
      <c r="U9" s="119"/>
      <c r="V9" s="120" t="s">
        <v>359</v>
      </c>
      <c r="W9" s="84"/>
    </row>
    <row r="10" spans="1:23" ht="72.75" customHeight="1">
      <c r="A10" s="93" t="s">
        <v>360</v>
      </c>
      <c r="B10" s="94" t="s">
        <v>361</v>
      </c>
      <c r="C10" s="94" t="s">
        <v>362</v>
      </c>
      <c r="D10" s="95" t="s">
        <v>363</v>
      </c>
      <c r="E10" s="121" t="s">
        <v>364</v>
      </c>
      <c r="F10" s="122" t="s">
        <v>365</v>
      </c>
      <c r="G10" s="123" t="s">
        <v>366</v>
      </c>
      <c r="H10" s="122" t="s">
        <v>367</v>
      </c>
      <c r="I10" s="123" t="s">
        <v>368</v>
      </c>
      <c r="J10" s="124" t="s">
        <v>369</v>
      </c>
      <c r="K10" s="124" t="s">
        <v>370</v>
      </c>
      <c r="L10" s="124" t="s">
        <v>371</v>
      </c>
      <c r="M10" s="93" t="s">
        <v>372</v>
      </c>
      <c r="N10" s="93" t="s">
        <v>373</v>
      </c>
      <c r="O10" s="93" t="s">
        <v>374</v>
      </c>
      <c r="P10" s="94" t="s">
        <v>190</v>
      </c>
      <c r="Q10" s="93" t="s">
        <v>191</v>
      </c>
      <c r="R10" s="93" t="s">
        <v>192</v>
      </c>
      <c r="S10" s="93" t="s">
        <v>193</v>
      </c>
      <c r="T10" s="93" t="s">
        <v>194</v>
      </c>
      <c r="U10" s="93" t="s">
        <v>195</v>
      </c>
      <c r="V10" s="94" t="s">
        <v>375</v>
      </c>
      <c r="W10" s="96"/>
    </row>
    <row r="11" spans="1:23" ht="12.75" customHeight="1">
      <c r="A11" s="97">
        <v>1</v>
      </c>
      <c r="B11" s="98" t="s">
        <v>198</v>
      </c>
      <c r="C11" s="125" t="s">
        <v>197</v>
      </c>
      <c r="D11" s="126" t="s">
        <v>376</v>
      </c>
      <c r="E11" s="127" t="str">
        <f>IF(D11&lt;&gt;"",IFERROR(VLOOKUP(D11,iCONDOMINI!$B$11:$C$109,2,FALSE),""),"")</f>
        <v>Condomino19</v>
      </c>
      <c r="F11" s="101" t="s">
        <v>377</v>
      </c>
      <c r="G11" s="128">
        <v>2</v>
      </c>
      <c r="H11" s="129">
        <v>326</v>
      </c>
      <c r="I11" s="130">
        <v>69</v>
      </c>
      <c r="J11" s="130" t="s">
        <v>378</v>
      </c>
      <c r="K11" s="102" t="s">
        <v>379</v>
      </c>
      <c r="L11" s="131" t="s">
        <v>380</v>
      </c>
      <c r="M11" s="131"/>
      <c r="N11" s="132">
        <v>25</v>
      </c>
      <c r="O11" s="132">
        <v>24.53</v>
      </c>
      <c r="P11" s="133" t="s">
        <v>199</v>
      </c>
      <c r="Q11" s="134"/>
      <c r="R11" s="131"/>
      <c r="S11" s="135"/>
      <c r="T11" s="136" t="s">
        <v>381</v>
      </c>
      <c r="U11" s="104"/>
      <c r="V11" s="105" t="s">
        <v>202</v>
      </c>
      <c r="W11" s="84"/>
    </row>
    <row r="12" spans="1:23" ht="12.75" customHeight="1">
      <c r="A12" s="97">
        <v>2</v>
      </c>
      <c r="B12" s="98" t="s">
        <v>204</v>
      </c>
      <c r="C12" s="125" t="s">
        <v>203</v>
      </c>
      <c r="D12" s="137" t="s">
        <v>382</v>
      </c>
      <c r="E12" s="127" t="str">
        <f>IF(D12&lt;&gt;"",IFERROR(VLOOKUP(D12,iCONDOMINI!$B$11:$C$109,2,FALSE),""),"")</f>
        <v>Condomino22</v>
      </c>
      <c r="F12" s="101" t="s">
        <v>377</v>
      </c>
      <c r="G12" s="128">
        <v>2</v>
      </c>
      <c r="H12" s="129">
        <v>326</v>
      </c>
      <c r="I12" s="130">
        <v>70</v>
      </c>
      <c r="J12" s="130" t="s">
        <v>378</v>
      </c>
      <c r="K12" s="102" t="s">
        <v>379</v>
      </c>
      <c r="L12" s="102" t="s">
        <v>380</v>
      </c>
      <c r="M12" s="102"/>
      <c r="N12" s="138">
        <v>25</v>
      </c>
      <c r="O12" s="138">
        <v>24.53</v>
      </c>
      <c r="P12" s="100" t="s">
        <v>199</v>
      </c>
      <c r="Q12" s="101"/>
      <c r="R12" s="102"/>
      <c r="S12" s="135"/>
      <c r="T12" s="139" t="s">
        <v>201</v>
      </c>
      <c r="U12" s="107"/>
      <c r="V12" s="108" t="s">
        <v>202</v>
      </c>
      <c r="W12" s="84"/>
    </row>
    <row r="13" spans="1:23" ht="12.75" customHeight="1">
      <c r="A13" s="97">
        <v>3</v>
      </c>
      <c r="B13" s="98" t="s">
        <v>206</v>
      </c>
      <c r="C13" s="125" t="s">
        <v>205</v>
      </c>
      <c r="D13" s="137" t="s">
        <v>383</v>
      </c>
      <c r="E13" s="127" t="str">
        <f>IF(D13&lt;&gt;"",IFERROR(VLOOKUP(D13,iCONDOMINI!$B$11:$C$109,2,FALSE),""),"")</f>
        <v>Condomino05</v>
      </c>
      <c r="F13" s="101" t="s">
        <v>377</v>
      </c>
      <c r="G13" s="128">
        <v>2</v>
      </c>
      <c r="H13" s="129">
        <v>326</v>
      </c>
      <c r="I13" s="130">
        <v>38</v>
      </c>
      <c r="J13" s="130" t="s">
        <v>378</v>
      </c>
      <c r="K13" s="102" t="s">
        <v>379</v>
      </c>
      <c r="L13" s="102" t="s">
        <v>384</v>
      </c>
      <c r="M13" s="102"/>
      <c r="N13" s="138">
        <v>26</v>
      </c>
      <c r="O13" s="138" t="s">
        <v>385</v>
      </c>
      <c r="P13" s="100" t="s">
        <v>199</v>
      </c>
      <c r="Q13" s="101"/>
      <c r="R13" s="102"/>
      <c r="S13" s="135"/>
      <c r="T13" s="130" t="s">
        <v>201</v>
      </c>
      <c r="U13" s="107"/>
      <c r="V13" s="108" t="s">
        <v>202</v>
      </c>
      <c r="W13" s="84"/>
    </row>
    <row r="14" spans="1:23" ht="12.75" customHeight="1">
      <c r="A14" s="97">
        <v>4</v>
      </c>
      <c r="B14" s="98" t="s">
        <v>208</v>
      </c>
      <c r="C14" s="125" t="s">
        <v>386</v>
      </c>
      <c r="D14" s="137" t="s">
        <v>387</v>
      </c>
      <c r="E14" s="127" t="str">
        <f>IF(D14&lt;&gt;"",IFERROR(VLOOKUP(D14,iCONDOMINI!$B$11:$C$109,2,FALSE),""),"")</f>
        <v>Condomino20</v>
      </c>
      <c r="F14" s="101" t="s">
        <v>377</v>
      </c>
      <c r="G14" s="128">
        <v>2</v>
      </c>
      <c r="H14" s="129">
        <v>326</v>
      </c>
      <c r="I14" s="130">
        <v>75</v>
      </c>
      <c r="J14" s="130" t="s">
        <v>378</v>
      </c>
      <c r="K14" s="102" t="s">
        <v>388</v>
      </c>
      <c r="L14" s="102" t="s">
        <v>378</v>
      </c>
      <c r="M14" s="102" t="s">
        <v>389</v>
      </c>
      <c r="N14" s="138"/>
      <c r="O14" s="138">
        <v>426.08</v>
      </c>
      <c r="P14" s="100" t="s">
        <v>199</v>
      </c>
      <c r="Q14" s="101"/>
      <c r="R14" s="102"/>
      <c r="S14" s="135"/>
      <c r="T14" s="139" t="s">
        <v>390</v>
      </c>
      <c r="U14" s="107">
        <v>2</v>
      </c>
      <c r="V14" s="108" t="s">
        <v>391</v>
      </c>
      <c r="W14" s="84"/>
    </row>
    <row r="15" spans="1:23" ht="12.75" customHeight="1">
      <c r="A15" s="97">
        <v>5</v>
      </c>
      <c r="B15" s="98" t="s">
        <v>210</v>
      </c>
      <c r="C15" s="125" t="s">
        <v>209</v>
      </c>
      <c r="D15" s="137" t="s">
        <v>392</v>
      </c>
      <c r="E15" s="127" t="str">
        <f>IF(D15&lt;&gt;"",IFERROR(VLOOKUP(D15,iCONDOMINI!$B$11:$C$109,2,FALSE),""),"")</f>
        <v>Condomino11</v>
      </c>
      <c r="F15" s="101" t="s">
        <v>377</v>
      </c>
      <c r="G15" s="128">
        <v>2</v>
      </c>
      <c r="H15" s="129">
        <v>326</v>
      </c>
      <c r="I15" s="130">
        <v>40</v>
      </c>
      <c r="J15" s="130" t="s">
        <v>378</v>
      </c>
      <c r="K15" s="102" t="s">
        <v>379</v>
      </c>
      <c r="L15" s="102" t="s">
        <v>384</v>
      </c>
      <c r="M15" s="102"/>
      <c r="N15" s="138">
        <v>27</v>
      </c>
      <c r="O15" s="138" t="s">
        <v>393</v>
      </c>
      <c r="P15" s="100" t="s">
        <v>199</v>
      </c>
      <c r="Q15" s="101"/>
      <c r="R15" s="102"/>
      <c r="S15" s="135"/>
      <c r="T15" s="139" t="s">
        <v>201</v>
      </c>
      <c r="U15" s="107"/>
      <c r="V15" s="108" t="s">
        <v>202</v>
      </c>
      <c r="W15" s="84"/>
    </row>
    <row r="16" spans="1:23" ht="12.75" customHeight="1">
      <c r="A16" s="97">
        <v>6</v>
      </c>
      <c r="B16" s="98" t="s">
        <v>212</v>
      </c>
      <c r="C16" s="125" t="s">
        <v>211</v>
      </c>
      <c r="D16" s="137" t="s">
        <v>394</v>
      </c>
      <c r="E16" s="127" t="str">
        <f>IF(D16&lt;&gt;"",IFERROR(VLOOKUP(D16,iCONDOMINI!$B$11:$C$109,2,FALSE),""),"")</f>
        <v>Condomino13</v>
      </c>
      <c r="F16" s="101" t="s">
        <v>377</v>
      </c>
      <c r="G16" s="128">
        <v>2</v>
      </c>
      <c r="H16" s="129">
        <v>326</v>
      </c>
      <c r="I16" s="130">
        <v>41</v>
      </c>
      <c r="J16" s="130" t="s">
        <v>378</v>
      </c>
      <c r="K16" s="102" t="s">
        <v>379</v>
      </c>
      <c r="L16" s="102" t="s">
        <v>395</v>
      </c>
      <c r="M16" s="102"/>
      <c r="N16" s="138">
        <v>23</v>
      </c>
      <c r="O16" s="138">
        <v>45.14</v>
      </c>
      <c r="P16" s="100" t="s">
        <v>199</v>
      </c>
      <c r="Q16" s="101"/>
      <c r="R16" s="102"/>
      <c r="S16" s="130"/>
      <c r="T16" s="139" t="s">
        <v>201</v>
      </c>
      <c r="U16" s="107"/>
      <c r="V16" s="108" t="s">
        <v>202</v>
      </c>
      <c r="W16" s="84"/>
    </row>
    <row r="17" spans="1:23" ht="12.75" customHeight="1">
      <c r="A17" s="97">
        <v>7</v>
      </c>
      <c r="B17" s="98" t="s">
        <v>214</v>
      </c>
      <c r="C17" s="125" t="s">
        <v>213</v>
      </c>
      <c r="D17" s="137" t="s">
        <v>396</v>
      </c>
      <c r="E17" s="127" t="str">
        <f>IF(D17&lt;&gt;"",IFERROR(VLOOKUP(D17,iCONDOMINI!$B$11:$C$109,2,FALSE),""),"")</f>
        <v>Condomino12</v>
      </c>
      <c r="F17" s="101" t="s">
        <v>377</v>
      </c>
      <c r="G17" s="128">
        <v>2</v>
      </c>
      <c r="H17" s="129">
        <v>326</v>
      </c>
      <c r="I17" s="130">
        <v>42</v>
      </c>
      <c r="J17" s="130" t="s">
        <v>378</v>
      </c>
      <c r="K17" s="102" t="s">
        <v>379</v>
      </c>
      <c r="L17" s="102" t="s">
        <v>384</v>
      </c>
      <c r="M17" s="102"/>
      <c r="N17" s="138">
        <v>25</v>
      </c>
      <c r="O17" s="138">
        <v>20.66</v>
      </c>
      <c r="P17" s="100" t="s">
        <v>199</v>
      </c>
      <c r="Q17" s="101"/>
      <c r="R17" s="102"/>
      <c r="S17" s="130"/>
      <c r="T17" s="139" t="s">
        <v>201</v>
      </c>
      <c r="U17" s="107"/>
      <c r="V17" s="108" t="s">
        <v>202</v>
      </c>
      <c r="W17" s="84"/>
    </row>
    <row r="18" spans="1:23" ht="12.75" customHeight="1">
      <c r="A18" s="97">
        <v>8</v>
      </c>
      <c r="B18" s="98" t="s">
        <v>217</v>
      </c>
      <c r="C18" s="125" t="s">
        <v>216</v>
      </c>
      <c r="D18" s="137" t="s">
        <v>397</v>
      </c>
      <c r="E18" s="127" t="str">
        <f>IF(D18&lt;&gt;"",IFERROR(VLOOKUP(D18,iCONDOMINI!$B$11:$C$109,2,FALSE),""),"")</f>
        <v>Condomino18</v>
      </c>
      <c r="F18" s="101" t="s">
        <v>377</v>
      </c>
      <c r="G18" s="128">
        <v>2</v>
      </c>
      <c r="H18" s="129">
        <v>326</v>
      </c>
      <c r="I18" s="130">
        <v>43</v>
      </c>
      <c r="J18" s="130" t="s">
        <v>378</v>
      </c>
      <c r="K18" s="102" t="s">
        <v>379</v>
      </c>
      <c r="L18" s="102" t="s">
        <v>384</v>
      </c>
      <c r="M18" s="102"/>
      <c r="N18" s="138">
        <v>26</v>
      </c>
      <c r="O18" s="138">
        <v>21.48</v>
      </c>
      <c r="P18" s="100" t="s">
        <v>199</v>
      </c>
      <c r="Q18" s="101"/>
      <c r="R18" s="102"/>
      <c r="S18" s="130"/>
      <c r="T18" s="139" t="s">
        <v>201</v>
      </c>
      <c r="U18" s="107"/>
      <c r="V18" s="108" t="s">
        <v>202</v>
      </c>
      <c r="W18" s="84"/>
    </row>
    <row r="19" spans="1:23" ht="12.75" customHeight="1">
      <c r="A19" s="97">
        <v>9</v>
      </c>
      <c r="B19" s="98" t="s">
        <v>219</v>
      </c>
      <c r="C19" s="125" t="s">
        <v>218</v>
      </c>
      <c r="D19" s="137" t="s">
        <v>398</v>
      </c>
      <c r="E19" s="127" t="str">
        <f>IF(D19&lt;&gt;"",IFERROR(VLOOKUP(D19,iCONDOMINI!$B$11:$C$109,2,FALSE),""),"")</f>
        <v>Condomino09 S.r.l.</v>
      </c>
      <c r="F19" s="101" t="s">
        <v>377</v>
      </c>
      <c r="G19" s="128">
        <v>2</v>
      </c>
      <c r="H19" s="129">
        <v>326</v>
      </c>
      <c r="I19" s="130">
        <v>44</v>
      </c>
      <c r="J19" s="130" t="s">
        <v>378</v>
      </c>
      <c r="K19" s="102" t="s">
        <v>379</v>
      </c>
      <c r="L19" s="102" t="s">
        <v>384</v>
      </c>
      <c r="M19" s="102"/>
      <c r="N19" s="138">
        <v>26</v>
      </c>
      <c r="O19" s="138">
        <v>21.48</v>
      </c>
      <c r="P19" s="100" t="s">
        <v>199</v>
      </c>
      <c r="Q19" s="101"/>
      <c r="R19" s="102"/>
      <c r="S19" s="130"/>
      <c r="T19" s="139" t="s">
        <v>201</v>
      </c>
      <c r="U19" s="107"/>
      <c r="V19" s="108" t="s">
        <v>202</v>
      </c>
      <c r="W19" s="84"/>
    </row>
    <row r="20" spans="1:23" ht="12.75" customHeight="1">
      <c r="A20" s="97">
        <v>10</v>
      </c>
      <c r="B20" s="98" t="s">
        <v>221</v>
      </c>
      <c r="C20" s="98" t="s">
        <v>220</v>
      </c>
      <c r="D20" s="137" t="s">
        <v>399</v>
      </c>
      <c r="E20" s="127" t="str">
        <f>IF(D20&lt;&gt;"",IFERROR(VLOOKUP(D20,iCONDOMINI!$B$11:$C$109,2,FALSE),""),"")</f>
        <v>Condomino02</v>
      </c>
      <c r="F20" s="101" t="s">
        <v>377</v>
      </c>
      <c r="G20" s="128">
        <v>2</v>
      </c>
      <c r="H20" s="129">
        <v>326</v>
      </c>
      <c r="I20" s="130">
        <v>45</v>
      </c>
      <c r="J20" s="130" t="s">
        <v>378</v>
      </c>
      <c r="K20" s="102" t="s">
        <v>379</v>
      </c>
      <c r="L20" s="140" t="s">
        <v>384</v>
      </c>
      <c r="M20" s="140"/>
      <c r="N20" s="138">
        <v>28</v>
      </c>
      <c r="O20" s="138">
        <v>21.48</v>
      </c>
      <c r="P20" s="100" t="s">
        <v>400</v>
      </c>
      <c r="Q20" s="101"/>
      <c r="R20" s="102"/>
      <c r="S20" s="130"/>
      <c r="T20" s="139" t="s">
        <v>201</v>
      </c>
      <c r="U20" s="107"/>
      <c r="V20" s="108" t="s">
        <v>202</v>
      </c>
      <c r="W20" s="84"/>
    </row>
    <row r="21" spans="1:23" ht="12.75" customHeight="1">
      <c r="A21" s="97">
        <v>11</v>
      </c>
      <c r="B21" s="98" t="s">
        <v>223</v>
      </c>
      <c r="C21" s="98" t="s">
        <v>222</v>
      </c>
      <c r="D21" s="137" t="s">
        <v>401</v>
      </c>
      <c r="E21" s="127" t="str">
        <f>IF(D21&lt;&gt;"",IFERROR(VLOOKUP(D21,iCONDOMINI!$B$11:$C$109,2,FALSE),""),"")</f>
        <v>Condomino21</v>
      </c>
      <c r="F21" s="101" t="s">
        <v>377</v>
      </c>
      <c r="G21" s="128">
        <v>2</v>
      </c>
      <c r="H21" s="129">
        <v>326</v>
      </c>
      <c r="I21" s="130">
        <v>46</v>
      </c>
      <c r="J21" s="130" t="s">
        <v>378</v>
      </c>
      <c r="K21" s="102" t="s">
        <v>379</v>
      </c>
      <c r="L21" s="102" t="s">
        <v>384</v>
      </c>
      <c r="M21" s="102"/>
      <c r="N21" s="138">
        <v>30</v>
      </c>
      <c r="O21" s="138">
        <v>24.79</v>
      </c>
      <c r="P21" s="100" t="s">
        <v>199</v>
      </c>
      <c r="Q21" s="101"/>
      <c r="R21" s="102"/>
      <c r="S21" s="130"/>
      <c r="T21" s="130" t="s">
        <v>201</v>
      </c>
      <c r="U21" s="107"/>
      <c r="V21" s="108" t="s">
        <v>202</v>
      </c>
      <c r="W21" s="84"/>
    </row>
    <row r="22" spans="1:23" ht="12.75" customHeight="1">
      <c r="A22" s="97">
        <v>12</v>
      </c>
      <c r="B22" s="98" t="s">
        <v>225</v>
      </c>
      <c r="C22" s="98" t="s">
        <v>224</v>
      </c>
      <c r="D22" s="137" t="s">
        <v>402</v>
      </c>
      <c r="E22" s="127" t="str">
        <f>IF(D22&lt;&gt;"",IFERROR(VLOOKUP(D22,iCONDOMINI!$B$11:$C$109,2,FALSE),""),"")</f>
        <v>Condomino16</v>
      </c>
      <c r="F22" s="101" t="s">
        <v>377</v>
      </c>
      <c r="G22" s="128">
        <v>2</v>
      </c>
      <c r="H22" s="129">
        <v>326</v>
      </c>
      <c r="I22" s="130">
        <v>47</v>
      </c>
      <c r="J22" s="130" t="s">
        <v>378</v>
      </c>
      <c r="K22" s="102" t="s">
        <v>379</v>
      </c>
      <c r="L22" s="102" t="s">
        <v>384</v>
      </c>
      <c r="M22" s="102"/>
      <c r="N22" s="138">
        <v>26</v>
      </c>
      <c r="O22" s="138">
        <v>21.48</v>
      </c>
      <c r="P22" s="100" t="s">
        <v>199</v>
      </c>
      <c r="Q22" s="101"/>
      <c r="R22" s="102"/>
      <c r="S22" s="130"/>
      <c r="T22" s="130" t="s">
        <v>201</v>
      </c>
      <c r="U22" s="107"/>
      <c r="V22" s="108" t="s">
        <v>202</v>
      </c>
      <c r="W22" s="84"/>
    </row>
    <row r="23" spans="1:23" ht="12.75" customHeight="1">
      <c r="A23" s="97">
        <v>13</v>
      </c>
      <c r="B23" s="98" t="s">
        <v>227</v>
      </c>
      <c r="C23" s="98" t="s">
        <v>226</v>
      </c>
      <c r="D23" s="137" t="s">
        <v>403</v>
      </c>
      <c r="E23" s="127" t="str">
        <f>IF(D23&lt;&gt;"",IFERROR(VLOOKUP(D23,iCONDOMINI!$B$11:$C$109,2,FALSE),""),"")</f>
        <v>Condomino17</v>
      </c>
      <c r="F23" s="101" t="s">
        <v>377</v>
      </c>
      <c r="G23" s="128">
        <v>2</v>
      </c>
      <c r="H23" s="129">
        <v>326</v>
      </c>
      <c r="I23" s="130">
        <v>48</v>
      </c>
      <c r="J23" s="130" t="s">
        <v>378</v>
      </c>
      <c r="K23" s="102" t="s">
        <v>379</v>
      </c>
      <c r="L23" s="102" t="s">
        <v>384</v>
      </c>
      <c r="M23" s="102"/>
      <c r="N23" s="138">
        <v>25</v>
      </c>
      <c r="O23" s="138">
        <v>20.66</v>
      </c>
      <c r="P23" s="100" t="s">
        <v>199</v>
      </c>
      <c r="Q23" s="101"/>
      <c r="R23" s="102"/>
      <c r="S23" s="130"/>
      <c r="T23" s="130" t="s">
        <v>201</v>
      </c>
      <c r="U23" s="107"/>
      <c r="V23" s="108" t="s">
        <v>202</v>
      </c>
      <c r="W23" s="84"/>
    </row>
    <row r="24" spans="1:23" ht="12.75" customHeight="1">
      <c r="A24" s="97">
        <v>14</v>
      </c>
      <c r="B24" s="98" t="s">
        <v>230</v>
      </c>
      <c r="C24" s="98" t="s">
        <v>229</v>
      </c>
      <c r="D24" s="137" t="s">
        <v>404</v>
      </c>
      <c r="E24" s="127" t="str">
        <f>IF(D24&lt;&gt;"",IFERROR(VLOOKUP(D24,iCONDOMINI!$B$11:$C$109,2,FALSE),""),"")</f>
        <v>Condomino06</v>
      </c>
      <c r="F24" s="101" t="s">
        <v>377</v>
      </c>
      <c r="G24" s="128">
        <v>2</v>
      </c>
      <c r="H24" s="129">
        <v>326</v>
      </c>
      <c r="I24" s="130">
        <v>49</v>
      </c>
      <c r="J24" s="130" t="s">
        <v>378</v>
      </c>
      <c r="K24" s="102" t="s">
        <v>379</v>
      </c>
      <c r="L24" s="102" t="s">
        <v>384</v>
      </c>
      <c r="M24" s="102"/>
      <c r="N24" s="138">
        <v>27</v>
      </c>
      <c r="O24" s="138">
        <v>22.31</v>
      </c>
      <c r="P24" s="100" t="s">
        <v>199</v>
      </c>
      <c r="Q24" s="101"/>
      <c r="R24" s="102"/>
      <c r="S24" s="130"/>
      <c r="T24" s="130" t="s">
        <v>201</v>
      </c>
      <c r="U24" s="107"/>
      <c r="V24" s="108" t="s">
        <v>202</v>
      </c>
      <c r="W24" s="84"/>
    </row>
    <row r="25" spans="1:23" ht="12.75" customHeight="1">
      <c r="A25" s="97">
        <v>15</v>
      </c>
      <c r="B25" s="98" t="s">
        <v>232</v>
      </c>
      <c r="C25" s="98" t="s">
        <v>231</v>
      </c>
      <c r="D25" s="137" t="s">
        <v>405</v>
      </c>
      <c r="E25" s="127" t="str">
        <f>IF(D25&lt;&gt;"",IFERROR(VLOOKUP(D25,iCONDOMINI!$B$11:$C$109,2,FALSE),""),"")</f>
        <v>Condomino07</v>
      </c>
      <c r="F25" s="101" t="s">
        <v>377</v>
      </c>
      <c r="G25" s="128">
        <v>2</v>
      </c>
      <c r="H25" s="129">
        <v>326</v>
      </c>
      <c r="I25" s="130">
        <v>50</v>
      </c>
      <c r="J25" s="130" t="s">
        <v>378</v>
      </c>
      <c r="K25" s="102" t="s">
        <v>379</v>
      </c>
      <c r="L25" s="102" t="s">
        <v>406</v>
      </c>
      <c r="M25" s="102"/>
      <c r="N25" s="138">
        <v>26</v>
      </c>
      <c r="O25" s="138">
        <v>60.43</v>
      </c>
      <c r="P25" s="100" t="s">
        <v>199</v>
      </c>
      <c r="Q25" s="101"/>
      <c r="R25" s="102"/>
      <c r="S25" s="130"/>
      <c r="T25" s="130" t="s">
        <v>201</v>
      </c>
      <c r="U25" s="107"/>
      <c r="V25" s="108" t="s">
        <v>202</v>
      </c>
      <c r="W25" s="84"/>
    </row>
    <row r="26" spans="1:23" ht="12.75" customHeight="1">
      <c r="A26" s="97">
        <v>16</v>
      </c>
      <c r="B26" s="98" t="s">
        <v>234</v>
      </c>
      <c r="C26" s="98" t="s">
        <v>233</v>
      </c>
      <c r="D26" s="137" t="s">
        <v>407</v>
      </c>
      <c r="E26" s="127" t="str">
        <f>IF(D26&lt;&gt;"",IFERROR(VLOOKUP(D26,iCONDOMINI!$B$11:$C$109,2,FALSE),""),"")</f>
        <v>Condomino01</v>
      </c>
      <c r="F26" s="101" t="s">
        <v>377</v>
      </c>
      <c r="G26" s="128">
        <v>2</v>
      </c>
      <c r="H26" s="129">
        <v>326</v>
      </c>
      <c r="I26" s="130">
        <v>51</v>
      </c>
      <c r="J26" s="130" t="s">
        <v>378</v>
      </c>
      <c r="K26" s="102" t="s">
        <v>379</v>
      </c>
      <c r="L26" s="102" t="s">
        <v>384</v>
      </c>
      <c r="M26" s="102"/>
      <c r="N26" s="138">
        <v>27</v>
      </c>
      <c r="O26" s="138">
        <v>22.31</v>
      </c>
      <c r="P26" s="100" t="s">
        <v>199</v>
      </c>
      <c r="Q26" s="101"/>
      <c r="R26" s="102"/>
      <c r="S26" s="130"/>
      <c r="T26" s="130" t="s">
        <v>201</v>
      </c>
      <c r="U26" s="107"/>
      <c r="V26" s="108" t="s">
        <v>202</v>
      </c>
      <c r="W26" s="84"/>
    </row>
    <row r="27" spans="1:23" ht="12.75" customHeight="1">
      <c r="A27" s="97">
        <v>17</v>
      </c>
      <c r="B27" s="98" t="s">
        <v>236</v>
      </c>
      <c r="C27" s="98" t="s">
        <v>235</v>
      </c>
      <c r="D27" s="137" t="s">
        <v>408</v>
      </c>
      <c r="E27" s="127" t="str">
        <f>IF(D27&lt;&gt;"",IFERROR(VLOOKUP(D27,iCONDOMINI!$B$11:$C$109,2,FALSE),""),"")</f>
        <v>Condomino10</v>
      </c>
      <c r="F27" s="101" t="s">
        <v>377</v>
      </c>
      <c r="G27" s="128">
        <v>2</v>
      </c>
      <c r="H27" s="129">
        <v>326</v>
      </c>
      <c r="I27" s="130">
        <v>64</v>
      </c>
      <c r="J27" s="130" t="s">
        <v>378</v>
      </c>
      <c r="K27" s="102" t="s">
        <v>379</v>
      </c>
      <c r="L27" s="102"/>
      <c r="M27" s="102"/>
      <c r="N27" s="138">
        <v>104</v>
      </c>
      <c r="O27" s="138">
        <v>85.94</v>
      </c>
      <c r="P27" s="100" t="s">
        <v>199</v>
      </c>
      <c r="Q27" s="101"/>
      <c r="R27" s="102"/>
      <c r="S27" s="130"/>
      <c r="T27" s="130" t="s">
        <v>201</v>
      </c>
      <c r="U27" s="107"/>
      <c r="V27" s="108" t="s">
        <v>202</v>
      </c>
      <c r="W27" s="84"/>
    </row>
    <row r="28" spans="1:23" ht="12.75" customHeight="1">
      <c r="A28" s="97">
        <v>18</v>
      </c>
      <c r="B28" s="98" t="s">
        <v>238</v>
      </c>
      <c r="C28" s="98" t="s">
        <v>237</v>
      </c>
      <c r="D28" s="137" t="s">
        <v>398</v>
      </c>
      <c r="E28" s="127" t="str">
        <f>IF(D28&lt;&gt;"",IFERROR(VLOOKUP(D28,iCONDOMINI!$B$11:$C$109,2,FALSE),""),"")</f>
        <v>Condomino09 S.r.l.</v>
      </c>
      <c r="F28" s="101" t="s">
        <v>377</v>
      </c>
      <c r="G28" s="128">
        <v>2</v>
      </c>
      <c r="H28" s="129">
        <v>326</v>
      </c>
      <c r="I28" s="130">
        <v>68</v>
      </c>
      <c r="J28" s="130" t="s">
        <v>378</v>
      </c>
      <c r="K28" s="102" t="s">
        <v>409</v>
      </c>
      <c r="L28" s="102" t="s">
        <v>384</v>
      </c>
      <c r="M28" s="102"/>
      <c r="N28" s="138">
        <v>84</v>
      </c>
      <c r="O28" s="138">
        <v>91.1</v>
      </c>
      <c r="P28" s="100" t="s">
        <v>199</v>
      </c>
      <c r="Q28" s="101"/>
      <c r="R28" s="102"/>
      <c r="S28" s="130"/>
      <c r="T28" s="139" t="s">
        <v>201</v>
      </c>
      <c r="U28" s="107"/>
      <c r="V28" s="108" t="s">
        <v>410</v>
      </c>
      <c r="W28" s="84"/>
    </row>
    <row r="29" spans="1:23" ht="12.75" customHeight="1">
      <c r="A29" s="97">
        <v>19</v>
      </c>
      <c r="B29" s="98" t="s">
        <v>241</v>
      </c>
      <c r="C29" s="98" t="s">
        <v>240</v>
      </c>
      <c r="D29" s="137" t="s">
        <v>411</v>
      </c>
      <c r="E29" s="127" t="str">
        <f>IF(D29&lt;&gt;"",IFERROR(VLOOKUP(D29,iCONDOMINI!$B$11:$C$109,2,FALSE),""),"")</f>
        <v>Condomino04 S.r.l.</v>
      </c>
      <c r="F29" s="101" t="s">
        <v>377</v>
      </c>
      <c r="G29" s="128">
        <v>2</v>
      </c>
      <c r="H29" s="129">
        <v>326</v>
      </c>
      <c r="I29" s="130">
        <v>29</v>
      </c>
      <c r="J29" s="130" t="s">
        <v>378</v>
      </c>
      <c r="K29" s="102" t="s">
        <v>409</v>
      </c>
      <c r="L29" s="102" t="s">
        <v>384</v>
      </c>
      <c r="M29" s="102"/>
      <c r="N29" s="138">
        <v>61</v>
      </c>
      <c r="O29" s="138">
        <v>66.16</v>
      </c>
      <c r="P29" s="100" t="s">
        <v>199</v>
      </c>
      <c r="Q29" s="101"/>
      <c r="R29" s="102"/>
      <c r="S29" s="130"/>
      <c r="T29" s="139" t="s">
        <v>201</v>
      </c>
      <c r="U29" s="107"/>
      <c r="V29" s="108" t="s">
        <v>410</v>
      </c>
      <c r="W29" s="84"/>
    </row>
    <row r="30" spans="1:23" ht="12.75" customHeight="1">
      <c r="A30" s="97">
        <v>20</v>
      </c>
      <c r="B30" s="98" t="s">
        <v>243</v>
      </c>
      <c r="C30" s="98" t="s">
        <v>242</v>
      </c>
      <c r="D30" s="137" t="s">
        <v>411</v>
      </c>
      <c r="E30" s="127" t="str">
        <f>IF(D30&lt;&gt;"",IFERROR(VLOOKUP(D30,iCONDOMINI!$B$11:$C$109,2,FALSE),""),"")</f>
        <v>Condomino04 S.r.l.</v>
      </c>
      <c r="F30" s="101" t="s">
        <v>377</v>
      </c>
      <c r="G30" s="128">
        <v>2</v>
      </c>
      <c r="H30" s="129">
        <v>326</v>
      </c>
      <c r="I30" s="130">
        <v>67</v>
      </c>
      <c r="J30" s="130" t="s">
        <v>378</v>
      </c>
      <c r="K30" s="102" t="s">
        <v>409</v>
      </c>
      <c r="L30" s="102" t="s">
        <v>384</v>
      </c>
      <c r="M30" s="102"/>
      <c r="N30" s="138">
        <v>116</v>
      </c>
      <c r="O30" s="138">
        <v>125.81</v>
      </c>
      <c r="P30" s="100" t="s">
        <v>199</v>
      </c>
      <c r="Q30" s="101"/>
      <c r="R30" s="102"/>
      <c r="S30" s="130"/>
      <c r="T30" s="139" t="s">
        <v>201</v>
      </c>
      <c r="U30" s="107"/>
      <c r="V30" s="108" t="s">
        <v>410</v>
      </c>
      <c r="W30" s="84"/>
    </row>
    <row r="31" spans="1:23" ht="12.75" customHeight="1">
      <c r="A31" s="97">
        <v>21</v>
      </c>
      <c r="B31" s="98" t="s">
        <v>245</v>
      </c>
      <c r="C31" s="98" t="s">
        <v>244</v>
      </c>
      <c r="D31" s="137" t="s">
        <v>412</v>
      </c>
      <c r="E31" s="127" t="str">
        <f>IF(D31&lt;&gt;"",IFERROR(VLOOKUP(D31,iCONDOMINI!$B$11:$C$109,2,FALSE),""),"")</f>
        <v>Condomino03</v>
      </c>
      <c r="F31" s="101" t="s">
        <v>377</v>
      </c>
      <c r="G31" s="128">
        <v>2</v>
      </c>
      <c r="H31" s="129">
        <v>326</v>
      </c>
      <c r="I31" s="130">
        <v>66</v>
      </c>
      <c r="J31" s="130" t="s">
        <v>378</v>
      </c>
      <c r="K31" s="102" t="s">
        <v>409</v>
      </c>
      <c r="L31" s="102" t="s">
        <v>384</v>
      </c>
      <c r="M31" s="102"/>
      <c r="N31" s="138">
        <v>61</v>
      </c>
      <c r="O31" s="138">
        <v>66.16</v>
      </c>
      <c r="P31" s="100" t="s">
        <v>199</v>
      </c>
      <c r="Q31" s="101"/>
      <c r="R31" s="102"/>
      <c r="S31" s="130"/>
      <c r="T31" s="139" t="s">
        <v>201</v>
      </c>
      <c r="U31" s="107"/>
      <c r="V31" s="108" t="s">
        <v>410</v>
      </c>
      <c r="W31" s="84"/>
    </row>
    <row r="32" spans="1:23" ht="12.75" customHeight="1">
      <c r="A32" s="97">
        <v>22</v>
      </c>
      <c r="B32" s="98" t="s">
        <v>247</v>
      </c>
      <c r="C32" s="98" t="s">
        <v>246</v>
      </c>
      <c r="D32" s="137" t="s">
        <v>412</v>
      </c>
      <c r="E32" s="127" t="str">
        <f>IF(D32&lt;&gt;"",IFERROR(VLOOKUP(D32,iCONDOMINI!$B$11:$C$109,2,FALSE),""),"")</f>
        <v>Condomino03</v>
      </c>
      <c r="F32" s="101" t="s">
        <v>377</v>
      </c>
      <c r="G32" s="128">
        <v>2</v>
      </c>
      <c r="H32" s="129">
        <v>326</v>
      </c>
      <c r="I32" s="130">
        <v>34</v>
      </c>
      <c r="J32" s="130" t="s">
        <v>378</v>
      </c>
      <c r="K32" s="102" t="s">
        <v>409</v>
      </c>
      <c r="L32" s="102" t="s">
        <v>384</v>
      </c>
      <c r="M32" s="102"/>
      <c r="N32" s="138">
        <v>86</v>
      </c>
      <c r="O32" s="138">
        <v>93.27</v>
      </c>
      <c r="P32" s="100" t="s">
        <v>199</v>
      </c>
      <c r="Q32" s="101"/>
      <c r="R32" s="102"/>
      <c r="S32" s="130"/>
      <c r="T32" s="139" t="s">
        <v>201</v>
      </c>
      <c r="U32" s="107"/>
      <c r="V32" s="108" t="s">
        <v>410</v>
      </c>
      <c r="W32" s="84"/>
    </row>
    <row r="33" spans="1:23" ht="12.75" customHeight="1">
      <c r="A33" s="97">
        <v>23</v>
      </c>
      <c r="B33" s="98" t="s">
        <v>249</v>
      </c>
      <c r="C33" s="98" t="s">
        <v>248</v>
      </c>
      <c r="D33" s="137" t="s">
        <v>413</v>
      </c>
      <c r="E33" s="127" t="str">
        <f>IF(D33&lt;&gt;"",IFERROR(VLOOKUP(D33,iCONDOMINI!$B$11:$C$109,2,FALSE),""),"")</f>
        <v>Condomino15</v>
      </c>
      <c r="F33" s="101" t="s">
        <v>377</v>
      </c>
      <c r="G33" s="128">
        <v>2</v>
      </c>
      <c r="H33" s="129">
        <v>326</v>
      </c>
      <c r="I33" s="130">
        <v>65</v>
      </c>
      <c r="J33" s="130" t="s">
        <v>378</v>
      </c>
      <c r="K33" s="102" t="s">
        <v>409</v>
      </c>
      <c r="L33" s="102" t="s">
        <v>384</v>
      </c>
      <c r="M33" s="102"/>
      <c r="N33" s="138">
        <v>84</v>
      </c>
      <c r="O33" s="138">
        <v>91.1</v>
      </c>
      <c r="P33" s="100" t="s">
        <v>199</v>
      </c>
      <c r="Q33" s="101"/>
      <c r="R33" s="102"/>
      <c r="S33" s="130"/>
      <c r="T33" s="130" t="s">
        <v>201</v>
      </c>
      <c r="U33" s="107"/>
      <c r="V33" s="108" t="s">
        <v>410</v>
      </c>
      <c r="W33" s="84"/>
    </row>
    <row r="34" spans="1:23" ht="12.75" customHeight="1">
      <c r="A34" s="97">
        <v>24</v>
      </c>
      <c r="B34" s="98" t="s">
        <v>251</v>
      </c>
      <c r="C34" s="98" t="s">
        <v>250</v>
      </c>
      <c r="D34" s="137" t="s">
        <v>398</v>
      </c>
      <c r="E34" s="127" t="str">
        <f>IF(D34&lt;&gt;"",IFERROR(VLOOKUP(D34,iCONDOMINI!$B$11:$C$109,2,FALSE),""),"")</f>
        <v>Condomino09 S.r.l.</v>
      </c>
      <c r="F34" s="101" t="s">
        <v>377</v>
      </c>
      <c r="G34" s="128">
        <v>2</v>
      </c>
      <c r="H34" s="129">
        <v>326</v>
      </c>
      <c r="I34" s="130">
        <v>58</v>
      </c>
      <c r="J34" s="130" t="s">
        <v>378</v>
      </c>
      <c r="K34" s="102" t="s">
        <v>414</v>
      </c>
      <c r="L34" s="102" t="s">
        <v>380</v>
      </c>
      <c r="M34" s="102"/>
      <c r="N34" s="138">
        <v>116</v>
      </c>
      <c r="O34" s="138">
        <v>1102.33</v>
      </c>
      <c r="P34" s="100" t="s">
        <v>199</v>
      </c>
      <c r="Q34" s="101"/>
      <c r="R34" s="102"/>
      <c r="S34" s="130"/>
      <c r="T34" s="130" t="s">
        <v>252</v>
      </c>
      <c r="U34" s="107"/>
      <c r="V34" s="108" t="s">
        <v>253</v>
      </c>
      <c r="W34" s="84"/>
    </row>
    <row r="35" spans="1:23" ht="12.75" customHeight="1">
      <c r="A35" s="97">
        <v>25</v>
      </c>
      <c r="B35" s="98" t="s">
        <v>255</v>
      </c>
      <c r="C35" s="98" t="s">
        <v>254</v>
      </c>
      <c r="D35" s="137" t="s">
        <v>394</v>
      </c>
      <c r="E35" s="127" t="str">
        <f>IF(D35&lt;&gt;"",IFERROR(VLOOKUP(D35,iCONDOMINI!$B$11:$C$109,2,FALSE),""),"")</f>
        <v>Condomino13</v>
      </c>
      <c r="F35" s="101" t="s">
        <v>377</v>
      </c>
      <c r="G35" s="128">
        <v>2</v>
      </c>
      <c r="H35" s="129">
        <v>326</v>
      </c>
      <c r="I35" s="130">
        <v>76</v>
      </c>
      <c r="J35" s="130" t="s">
        <v>378</v>
      </c>
      <c r="K35" s="102" t="s">
        <v>415</v>
      </c>
      <c r="L35" s="102" t="s">
        <v>378</v>
      </c>
      <c r="M35" s="102" t="s">
        <v>416</v>
      </c>
      <c r="N35" s="138"/>
      <c r="O35" s="138">
        <v>343.44</v>
      </c>
      <c r="P35" s="100" t="s">
        <v>199</v>
      </c>
      <c r="Q35" s="101"/>
      <c r="R35" s="102"/>
      <c r="S35" s="130"/>
      <c r="T35" s="139" t="s">
        <v>252</v>
      </c>
      <c r="U35" s="107"/>
      <c r="V35" s="108" t="s">
        <v>417</v>
      </c>
      <c r="W35" s="84"/>
    </row>
    <row r="36" spans="1:23" ht="12.75" customHeight="1">
      <c r="A36" s="97">
        <v>26</v>
      </c>
      <c r="B36" s="98" t="s">
        <v>257</v>
      </c>
      <c r="C36" s="98" t="s">
        <v>256</v>
      </c>
      <c r="D36" s="137" t="s">
        <v>411</v>
      </c>
      <c r="E36" s="127" t="str">
        <f>IF(D36&lt;&gt;"",IFERROR(VLOOKUP(D36,iCONDOMINI!$B$11:$C$109,2,FALSE),""),"")</f>
        <v>Condomino04 S.r.l.</v>
      </c>
      <c r="F36" s="101" t="s">
        <v>377</v>
      </c>
      <c r="G36" s="128">
        <v>2</v>
      </c>
      <c r="H36" s="129">
        <v>326</v>
      </c>
      <c r="I36" s="130">
        <v>60</v>
      </c>
      <c r="J36" s="130" t="s">
        <v>378</v>
      </c>
      <c r="K36" s="102" t="s">
        <v>414</v>
      </c>
      <c r="L36" s="102" t="s">
        <v>380</v>
      </c>
      <c r="M36" s="102"/>
      <c r="N36" s="138">
        <v>122</v>
      </c>
      <c r="O36" s="138">
        <v>1159.3399999999999</v>
      </c>
      <c r="P36" s="100" t="s">
        <v>199</v>
      </c>
      <c r="Q36" s="101">
        <v>34</v>
      </c>
      <c r="R36" s="102"/>
      <c r="S36" s="130"/>
      <c r="T36" s="139" t="s">
        <v>252</v>
      </c>
      <c r="U36" s="107"/>
      <c r="V36" s="108" t="s">
        <v>253</v>
      </c>
      <c r="W36" s="84"/>
    </row>
    <row r="37" spans="1:23" ht="12.75" customHeight="1">
      <c r="A37" s="97">
        <v>27</v>
      </c>
      <c r="B37" s="98" t="s">
        <v>259</v>
      </c>
      <c r="C37" s="98" t="s">
        <v>258</v>
      </c>
      <c r="D37" s="137" t="s">
        <v>418</v>
      </c>
      <c r="E37" s="127" t="str">
        <f>IF(D37&lt;&gt;"",IFERROR(VLOOKUP(D37,iCONDOMINI!$B$11:$C$109,2,FALSE),""),"")</f>
        <v>Condomino23</v>
      </c>
      <c r="F37" s="101" t="s">
        <v>377</v>
      </c>
      <c r="G37" s="128">
        <v>2</v>
      </c>
      <c r="H37" s="129">
        <v>326</v>
      </c>
      <c r="I37" s="130">
        <v>61</v>
      </c>
      <c r="J37" s="130" t="s">
        <v>378</v>
      </c>
      <c r="K37" s="102" t="s">
        <v>414</v>
      </c>
      <c r="L37" s="102" t="s">
        <v>380</v>
      </c>
      <c r="M37" s="102"/>
      <c r="N37" s="138">
        <v>161</v>
      </c>
      <c r="O37" s="138">
        <v>1529.95</v>
      </c>
      <c r="P37" s="100" t="s">
        <v>199</v>
      </c>
      <c r="Q37" s="101"/>
      <c r="R37" s="102"/>
      <c r="S37" s="130"/>
      <c r="T37" s="130" t="s">
        <v>252</v>
      </c>
      <c r="U37" s="107"/>
      <c r="V37" s="108" t="s">
        <v>253</v>
      </c>
      <c r="W37" s="84"/>
    </row>
    <row r="38" spans="1:23" ht="12.75" customHeight="1">
      <c r="A38" s="97">
        <v>28</v>
      </c>
      <c r="B38" s="98" t="s">
        <v>261</v>
      </c>
      <c r="C38" s="98" t="s">
        <v>260</v>
      </c>
      <c r="D38" s="137" t="s">
        <v>413</v>
      </c>
      <c r="E38" s="127" t="str">
        <f>IF(D38&lt;&gt;"",IFERROR(VLOOKUP(D38,iCONDOMINI!$B$11:$C$109,2,FALSE),""),"")</f>
        <v>Condomino15</v>
      </c>
      <c r="F38" s="101" t="s">
        <v>377</v>
      </c>
      <c r="G38" s="128">
        <v>2</v>
      </c>
      <c r="H38" s="129">
        <v>326</v>
      </c>
      <c r="I38" s="130">
        <v>62</v>
      </c>
      <c r="J38" s="130" t="s">
        <v>378</v>
      </c>
      <c r="K38" s="102" t="s">
        <v>414</v>
      </c>
      <c r="L38" s="102" t="s">
        <v>380</v>
      </c>
      <c r="M38" s="102"/>
      <c r="N38" s="138">
        <v>140</v>
      </c>
      <c r="O38" s="138">
        <v>1330.39</v>
      </c>
      <c r="P38" s="100" t="s">
        <v>199</v>
      </c>
      <c r="Q38" s="101"/>
      <c r="R38" s="102"/>
      <c r="S38" s="130"/>
      <c r="T38" s="130" t="s">
        <v>252</v>
      </c>
      <c r="U38" s="107"/>
      <c r="V38" s="108" t="s">
        <v>253</v>
      </c>
      <c r="W38" s="84"/>
    </row>
    <row r="39" spans="1:23" ht="12.75" customHeight="1">
      <c r="A39" s="97">
        <v>29</v>
      </c>
      <c r="B39" s="98" t="s">
        <v>263</v>
      </c>
      <c r="C39" s="98" t="s">
        <v>262</v>
      </c>
      <c r="D39" s="137" t="s">
        <v>383</v>
      </c>
      <c r="E39" s="127" t="str">
        <f>IF(D39&lt;&gt;"",IFERROR(VLOOKUP(D39,iCONDOMINI!$B$11:$C$109,2,FALSE),""),"")</f>
        <v>Condomino05</v>
      </c>
      <c r="F39" s="101" t="s">
        <v>377</v>
      </c>
      <c r="G39" s="128">
        <v>2</v>
      </c>
      <c r="H39" s="129">
        <v>326</v>
      </c>
      <c r="I39" s="130">
        <v>7</v>
      </c>
      <c r="J39" s="130" t="s">
        <v>378</v>
      </c>
      <c r="K39" s="102" t="s">
        <v>388</v>
      </c>
      <c r="L39" s="102" t="s">
        <v>378</v>
      </c>
      <c r="M39" s="102" t="s">
        <v>406</v>
      </c>
      <c r="N39" s="138"/>
      <c r="O39" s="138" t="s">
        <v>419</v>
      </c>
      <c r="P39" s="100" t="s">
        <v>199</v>
      </c>
      <c r="Q39" s="101"/>
      <c r="R39" s="102"/>
      <c r="S39" s="130"/>
      <c r="T39" s="130" t="s">
        <v>420</v>
      </c>
      <c r="U39" s="107">
        <v>1</v>
      </c>
      <c r="V39" s="108" t="s">
        <v>391</v>
      </c>
      <c r="W39" s="84"/>
    </row>
    <row r="40" spans="1:23" ht="12.75" customHeight="1">
      <c r="A40" s="97">
        <v>30</v>
      </c>
      <c r="B40" s="98" t="s">
        <v>266</v>
      </c>
      <c r="C40" s="98" t="s">
        <v>265</v>
      </c>
      <c r="D40" s="137" t="s">
        <v>394</v>
      </c>
      <c r="E40" s="127" t="str">
        <f>IF(D40&lt;&gt;"",IFERROR(VLOOKUP(D40,iCONDOMINI!$B$11:$C$109,2,FALSE),""),"")</f>
        <v>Condomino13</v>
      </c>
      <c r="F40" s="101" t="s">
        <v>377</v>
      </c>
      <c r="G40" s="128">
        <v>2</v>
      </c>
      <c r="H40" s="129">
        <v>326</v>
      </c>
      <c r="I40" s="130">
        <v>8</v>
      </c>
      <c r="J40" s="130" t="s">
        <v>378</v>
      </c>
      <c r="K40" s="102" t="s">
        <v>388</v>
      </c>
      <c r="L40" s="102" t="s">
        <v>378</v>
      </c>
      <c r="M40" s="102" t="s">
        <v>421</v>
      </c>
      <c r="N40" s="138"/>
      <c r="O40" s="138">
        <v>369.27</v>
      </c>
      <c r="P40" s="100" t="s">
        <v>199</v>
      </c>
      <c r="Q40" s="101"/>
      <c r="R40" s="102"/>
      <c r="S40" s="130"/>
      <c r="T40" s="130" t="s">
        <v>420</v>
      </c>
      <c r="U40" s="107">
        <v>2</v>
      </c>
      <c r="V40" s="108" t="s">
        <v>391</v>
      </c>
      <c r="W40" s="84"/>
    </row>
    <row r="41" spans="1:23" ht="12.75" customHeight="1">
      <c r="A41" s="97">
        <v>31</v>
      </c>
      <c r="B41" s="98" t="s">
        <v>269</v>
      </c>
      <c r="C41" s="98" t="s">
        <v>268</v>
      </c>
      <c r="D41" s="137" t="s">
        <v>392</v>
      </c>
      <c r="E41" s="127" t="str">
        <f>IF(D41&lt;&gt;"",IFERROR(VLOOKUP(D41,iCONDOMINI!$B$11:$C$109,2,FALSE),""),"")</f>
        <v>Condomino11</v>
      </c>
      <c r="F41" s="101" t="s">
        <v>377</v>
      </c>
      <c r="G41" s="128">
        <v>2</v>
      </c>
      <c r="H41" s="129">
        <v>326</v>
      </c>
      <c r="I41" s="130">
        <v>10</v>
      </c>
      <c r="J41" s="130" t="s">
        <v>378</v>
      </c>
      <c r="K41" s="102" t="s">
        <v>388</v>
      </c>
      <c r="L41" s="102" t="s">
        <v>378</v>
      </c>
      <c r="M41" s="102" t="s">
        <v>395</v>
      </c>
      <c r="N41" s="138"/>
      <c r="O41" s="138">
        <v>340.86</v>
      </c>
      <c r="P41" s="100" t="s">
        <v>199</v>
      </c>
      <c r="Q41" s="101"/>
      <c r="R41" s="102"/>
      <c r="S41" s="130"/>
      <c r="T41" s="130" t="s">
        <v>422</v>
      </c>
      <c r="U41" s="107">
        <v>4</v>
      </c>
      <c r="V41" s="108" t="s">
        <v>391</v>
      </c>
      <c r="W41" s="84"/>
    </row>
    <row r="42" spans="1:23" ht="12.75" customHeight="1">
      <c r="A42" s="97">
        <v>32</v>
      </c>
      <c r="B42" s="98" t="s">
        <v>271</v>
      </c>
      <c r="C42" s="98" t="s">
        <v>270</v>
      </c>
      <c r="D42" s="137" t="s">
        <v>376</v>
      </c>
      <c r="E42" s="127" t="str">
        <f>IF(D42&lt;&gt;"",IFERROR(VLOOKUP(D42,iCONDOMINI!$B$11:$C$109,2,FALSE),""),"")</f>
        <v>Condomino19</v>
      </c>
      <c r="F42" s="101" t="s">
        <v>377</v>
      </c>
      <c r="G42" s="128">
        <v>2</v>
      </c>
      <c r="H42" s="129">
        <v>326</v>
      </c>
      <c r="I42" s="130">
        <v>79</v>
      </c>
      <c r="J42" s="130" t="s">
        <v>378</v>
      </c>
      <c r="K42" s="102" t="s">
        <v>388</v>
      </c>
      <c r="L42" s="102" t="s">
        <v>378</v>
      </c>
      <c r="M42" s="102" t="s">
        <v>421</v>
      </c>
      <c r="N42" s="138"/>
      <c r="O42" s="138">
        <v>369.27</v>
      </c>
      <c r="P42" s="100" t="s">
        <v>199</v>
      </c>
      <c r="Q42" s="101"/>
      <c r="R42" s="102"/>
      <c r="S42" s="130"/>
      <c r="T42" s="130" t="s">
        <v>423</v>
      </c>
      <c r="U42" s="107">
        <v>5</v>
      </c>
      <c r="V42" s="108" t="s">
        <v>391</v>
      </c>
      <c r="W42" s="84"/>
    </row>
    <row r="43" spans="1:23" ht="12.75" customHeight="1">
      <c r="A43" s="97">
        <v>33</v>
      </c>
      <c r="B43" s="98" t="s">
        <v>273</v>
      </c>
      <c r="C43" s="98" t="s">
        <v>272</v>
      </c>
      <c r="D43" s="137" t="s">
        <v>382</v>
      </c>
      <c r="E43" s="127" t="str">
        <f>IF(D43&lt;&gt;"",IFERROR(VLOOKUP(D43,iCONDOMINI!$B$11:$C$109,2,FALSE),""),"")</f>
        <v>Condomino22</v>
      </c>
      <c r="F43" s="101" t="s">
        <v>377</v>
      </c>
      <c r="G43" s="128">
        <v>2</v>
      </c>
      <c r="H43" s="129">
        <v>326</v>
      </c>
      <c r="I43" s="130">
        <v>80</v>
      </c>
      <c r="J43" s="130" t="s">
        <v>378</v>
      </c>
      <c r="K43" s="102" t="s">
        <v>424</v>
      </c>
      <c r="L43" s="102" t="s">
        <v>380</v>
      </c>
      <c r="M43" s="102" t="s">
        <v>395</v>
      </c>
      <c r="N43" s="138"/>
      <c r="O43" s="138">
        <v>189.02</v>
      </c>
      <c r="P43" s="100" t="s">
        <v>199</v>
      </c>
      <c r="Q43" s="101"/>
      <c r="R43" s="102"/>
      <c r="S43" s="130"/>
      <c r="T43" s="130" t="s">
        <v>425</v>
      </c>
      <c r="U43" s="107">
        <v>6</v>
      </c>
      <c r="V43" s="108" t="s">
        <v>391</v>
      </c>
      <c r="W43" s="84"/>
    </row>
    <row r="44" spans="1:23" ht="12.75" customHeight="1">
      <c r="A44" s="97">
        <v>34</v>
      </c>
      <c r="B44" s="98" t="s">
        <v>275</v>
      </c>
      <c r="C44" s="98" t="s">
        <v>274</v>
      </c>
      <c r="D44" s="137" t="s">
        <v>401</v>
      </c>
      <c r="E44" s="127" t="str">
        <f>IF(D44&lt;&gt;"",IFERROR(VLOOKUP(D44,iCONDOMINI!$B$11:$C$109,2,FALSE),""),"")</f>
        <v>Condomino21</v>
      </c>
      <c r="F44" s="101" t="s">
        <v>377</v>
      </c>
      <c r="G44" s="128">
        <v>2</v>
      </c>
      <c r="H44" s="129">
        <v>326</v>
      </c>
      <c r="I44" s="130">
        <v>14</v>
      </c>
      <c r="J44" s="130" t="s">
        <v>378</v>
      </c>
      <c r="K44" s="102" t="s">
        <v>388</v>
      </c>
      <c r="L44" s="102" t="s">
        <v>378</v>
      </c>
      <c r="M44" s="102" t="s">
        <v>395</v>
      </c>
      <c r="N44" s="138"/>
      <c r="O44" s="138">
        <v>340.86</v>
      </c>
      <c r="P44" s="100" t="s">
        <v>199</v>
      </c>
      <c r="Q44" s="101"/>
      <c r="R44" s="102"/>
      <c r="S44" s="130"/>
      <c r="T44" s="130" t="s">
        <v>420</v>
      </c>
      <c r="U44" s="107">
        <v>1</v>
      </c>
      <c r="V44" s="108" t="s">
        <v>391</v>
      </c>
      <c r="W44" s="84"/>
    </row>
    <row r="45" spans="1:23" ht="12.75" customHeight="1">
      <c r="A45" s="97">
        <v>35</v>
      </c>
      <c r="B45" s="98" t="s">
        <v>277</v>
      </c>
      <c r="C45" s="98" t="s">
        <v>276</v>
      </c>
      <c r="D45" s="137" t="s">
        <v>397</v>
      </c>
      <c r="E45" s="127" t="str">
        <f>IF(D45&lt;&gt;"",IFERROR(VLOOKUP(D45,iCONDOMINI!$B$11:$C$109,2,FALSE),""),"")</f>
        <v>Condomino18</v>
      </c>
      <c r="F45" s="101" t="s">
        <v>377</v>
      </c>
      <c r="G45" s="128">
        <v>2</v>
      </c>
      <c r="H45" s="129">
        <v>326</v>
      </c>
      <c r="I45" s="130">
        <v>15</v>
      </c>
      <c r="J45" s="130" t="s">
        <v>378</v>
      </c>
      <c r="K45" s="102" t="s">
        <v>388</v>
      </c>
      <c r="L45" s="102" t="s">
        <v>378</v>
      </c>
      <c r="M45" s="102" t="s">
        <v>395</v>
      </c>
      <c r="N45" s="138"/>
      <c r="O45" s="138">
        <v>340.86</v>
      </c>
      <c r="P45" s="100" t="s">
        <v>199</v>
      </c>
      <c r="Q45" s="101"/>
      <c r="R45" s="102"/>
      <c r="S45" s="130"/>
      <c r="T45" s="130" t="s">
        <v>420</v>
      </c>
      <c r="U45" s="107">
        <v>2</v>
      </c>
      <c r="V45" s="108" t="s">
        <v>391</v>
      </c>
      <c r="W45" s="84"/>
    </row>
    <row r="46" spans="1:23" ht="12.75" customHeight="1">
      <c r="A46" s="97">
        <v>36</v>
      </c>
      <c r="B46" s="98" t="s">
        <v>279</v>
      </c>
      <c r="C46" s="98" t="s">
        <v>278</v>
      </c>
      <c r="D46" s="137" t="s">
        <v>426</v>
      </c>
      <c r="E46" s="127" t="str">
        <f>IF(D46&lt;&gt;"",IFERROR(VLOOKUP(D46,iCONDOMINI!$B$11:$C$109,2,FALSE),""),"")</f>
        <v>Condomino14</v>
      </c>
      <c r="F46" s="101" t="s">
        <v>377</v>
      </c>
      <c r="G46" s="128">
        <v>2</v>
      </c>
      <c r="H46" s="129">
        <v>326</v>
      </c>
      <c r="I46" s="130">
        <v>16</v>
      </c>
      <c r="J46" s="130" t="s">
        <v>378</v>
      </c>
      <c r="K46" s="102" t="s">
        <v>388</v>
      </c>
      <c r="L46" s="102" t="s">
        <v>378</v>
      </c>
      <c r="M46" s="102" t="s">
        <v>427</v>
      </c>
      <c r="N46" s="138"/>
      <c r="O46" s="138">
        <v>312.45999999999998</v>
      </c>
      <c r="P46" s="100" t="s">
        <v>199</v>
      </c>
      <c r="Q46" s="101"/>
      <c r="R46" s="102"/>
      <c r="S46" s="130"/>
      <c r="T46" s="130" t="s">
        <v>420</v>
      </c>
      <c r="U46" s="107">
        <v>2</v>
      </c>
      <c r="V46" s="108" t="s">
        <v>391</v>
      </c>
      <c r="W46" s="84"/>
    </row>
    <row r="47" spans="1:23" ht="12.75" customHeight="1">
      <c r="A47" s="97">
        <v>37</v>
      </c>
      <c r="B47" s="98" t="s">
        <v>281</v>
      </c>
      <c r="C47" s="98" t="s">
        <v>280</v>
      </c>
      <c r="D47" s="137" t="s">
        <v>399</v>
      </c>
      <c r="E47" s="127" t="str">
        <f>IF(D47&lt;&gt;"",IFERROR(VLOOKUP(D47,iCONDOMINI!$B$11:$C$109,2,FALSE),""),"")</f>
        <v>Condomino02</v>
      </c>
      <c r="F47" s="101" t="s">
        <v>377</v>
      </c>
      <c r="G47" s="128">
        <v>2</v>
      </c>
      <c r="H47" s="129">
        <v>326</v>
      </c>
      <c r="I47" s="130">
        <v>17</v>
      </c>
      <c r="J47" s="130" t="s">
        <v>378</v>
      </c>
      <c r="K47" s="102" t="s">
        <v>424</v>
      </c>
      <c r="L47" s="102" t="s">
        <v>428</v>
      </c>
      <c r="M47" s="102" t="s">
        <v>428</v>
      </c>
      <c r="N47" s="138"/>
      <c r="O47" s="138">
        <v>171.46</v>
      </c>
      <c r="P47" s="100" t="s">
        <v>199</v>
      </c>
      <c r="Q47" s="101"/>
      <c r="R47" s="102"/>
      <c r="S47" s="130"/>
      <c r="T47" s="130" t="s">
        <v>422</v>
      </c>
      <c r="U47" s="107">
        <v>4</v>
      </c>
      <c r="V47" s="108" t="s">
        <v>391</v>
      </c>
      <c r="W47" s="84"/>
    </row>
    <row r="48" spans="1:23" ht="12.75" customHeight="1">
      <c r="A48" s="97">
        <v>38</v>
      </c>
      <c r="B48" s="98" t="s">
        <v>283</v>
      </c>
      <c r="C48" s="98" t="s">
        <v>282</v>
      </c>
      <c r="D48" s="137" t="s">
        <v>402</v>
      </c>
      <c r="E48" s="127" t="str">
        <f>IF(D48&lt;&gt;"",IFERROR(VLOOKUP(D48,iCONDOMINI!$B$11:$C$109,2,FALSE),""),"")</f>
        <v>Condomino16</v>
      </c>
      <c r="F48" s="101" t="s">
        <v>377</v>
      </c>
      <c r="G48" s="128">
        <v>2</v>
      </c>
      <c r="H48" s="129">
        <v>326</v>
      </c>
      <c r="I48" s="130">
        <v>83</v>
      </c>
      <c r="J48" s="130" t="s">
        <v>378</v>
      </c>
      <c r="K48" s="102" t="s">
        <v>388</v>
      </c>
      <c r="L48" s="102" t="s">
        <v>378</v>
      </c>
      <c r="M48" s="102" t="s">
        <v>395</v>
      </c>
      <c r="N48" s="138"/>
      <c r="O48" s="138">
        <v>340.86</v>
      </c>
      <c r="P48" s="100" t="s">
        <v>199</v>
      </c>
      <c r="Q48" s="101"/>
      <c r="R48" s="102"/>
      <c r="S48" s="130"/>
      <c r="T48" s="130" t="s">
        <v>425</v>
      </c>
      <c r="U48" s="107">
        <v>4</v>
      </c>
      <c r="V48" s="108" t="s">
        <v>391</v>
      </c>
      <c r="W48" s="84"/>
    </row>
    <row r="49" spans="1:23" ht="12.75" customHeight="1">
      <c r="A49" s="97">
        <v>39</v>
      </c>
      <c r="B49" s="98" t="s">
        <v>285</v>
      </c>
      <c r="C49" s="98" t="s">
        <v>284</v>
      </c>
      <c r="D49" s="137" t="s">
        <v>396</v>
      </c>
      <c r="E49" s="127" t="str">
        <f>IF(D49&lt;&gt;"",IFERROR(VLOOKUP(D49,iCONDOMINI!$B$11:$C$109,2,FALSE),""),"")</f>
        <v>Condomino12</v>
      </c>
      <c r="F49" s="101" t="s">
        <v>377</v>
      </c>
      <c r="G49" s="128">
        <v>2</v>
      </c>
      <c r="H49" s="129">
        <v>326</v>
      </c>
      <c r="I49" s="130">
        <v>81</v>
      </c>
      <c r="J49" s="130" t="s">
        <v>378</v>
      </c>
      <c r="K49" s="102" t="s">
        <v>388</v>
      </c>
      <c r="L49" s="102" t="s">
        <v>378</v>
      </c>
      <c r="M49" s="102" t="s">
        <v>395</v>
      </c>
      <c r="N49" s="138"/>
      <c r="O49" s="138">
        <v>340.86</v>
      </c>
      <c r="P49" s="100" t="s">
        <v>199</v>
      </c>
      <c r="Q49" s="101"/>
      <c r="R49" s="102"/>
      <c r="S49" s="130"/>
      <c r="T49" s="130" t="s">
        <v>423</v>
      </c>
      <c r="U49" s="107">
        <v>6</v>
      </c>
      <c r="V49" s="108" t="s">
        <v>391</v>
      </c>
      <c r="W49" s="84"/>
    </row>
    <row r="50" spans="1:23" ht="12.75" customHeight="1">
      <c r="A50" s="97">
        <v>40</v>
      </c>
      <c r="B50" s="98" t="s">
        <v>287</v>
      </c>
      <c r="C50" s="98" t="s">
        <v>286</v>
      </c>
      <c r="D50" s="137" t="s">
        <v>404</v>
      </c>
      <c r="E50" s="127" t="str">
        <f>IF(D50&lt;&gt;"",IFERROR(VLOOKUP(D50,iCONDOMINI!$B$11:$C$109,2,FALSE),""),"")</f>
        <v>Condomino06</v>
      </c>
      <c r="F50" s="101" t="s">
        <v>377</v>
      </c>
      <c r="G50" s="128">
        <v>2</v>
      </c>
      <c r="H50" s="129">
        <v>326</v>
      </c>
      <c r="I50" s="130">
        <v>21</v>
      </c>
      <c r="J50" s="130" t="s">
        <v>378</v>
      </c>
      <c r="K50" s="102" t="s">
        <v>388</v>
      </c>
      <c r="L50" s="102" t="s">
        <v>378</v>
      </c>
      <c r="M50" s="102" t="s">
        <v>395</v>
      </c>
      <c r="N50" s="138"/>
      <c r="O50" s="138">
        <v>340.86</v>
      </c>
      <c r="P50" s="100" t="s">
        <v>199</v>
      </c>
      <c r="Q50" s="101"/>
      <c r="R50" s="102"/>
      <c r="S50" s="130"/>
      <c r="T50" s="130" t="s">
        <v>420</v>
      </c>
      <c r="U50" s="107">
        <v>1</v>
      </c>
      <c r="V50" s="108" t="s">
        <v>391</v>
      </c>
      <c r="W50" s="84"/>
    </row>
    <row r="51" spans="1:23" ht="12.75" customHeight="1">
      <c r="A51" s="97">
        <v>41</v>
      </c>
      <c r="B51" s="98" t="s">
        <v>289</v>
      </c>
      <c r="C51" s="98" t="s">
        <v>288</v>
      </c>
      <c r="D51" s="137" t="s">
        <v>405</v>
      </c>
      <c r="E51" s="127" t="str">
        <f>IF(D51&lt;&gt;"",IFERROR(VLOOKUP(D51,iCONDOMINI!$B$11:$C$109,2,FALSE),""),"")</f>
        <v>Condomino07</v>
      </c>
      <c r="F51" s="101" t="s">
        <v>377</v>
      </c>
      <c r="G51" s="128">
        <v>2</v>
      </c>
      <c r="H51" s="129">
        <v>326</v>
      </c>
      <c r="I51" s="130">
        <v>22</v>
      </c>
      <c r="J51" s="130" t="s">
        <v>378</v>
      </c>
      <c r="K51" s="102" t="s">
        <v>388</v>
      </c>
      <c r="L51" s="102" t="s">
        <v>378</v>
      </c>
      <c r="M51" s="102" t="s">
        <v>406</v>
      </c>
      <c r="N51" s="138"/>
      <c r="O51" s="138">
        <v>397.67</v>
      </c>
      <c r="P51" s="100" t="s">
        <v>199</v>
      </c>
      <c r="Q51" s="101" t="s">
        <v>429</v>
      </c>
      <c r="R51" s="102"/>
      <c r="S51" s="130"/>
      <c r="T51" s="130" t="s">
        <v>420</v>
      </c>
      <c r="U51" s="107">
        <v>4</v>
      </c>
      <c r="V51" s="108" t="s">
        <v>391</v>
      </c>
      <c r="W51" s="84"/>
    </row>
    <row r="52" spans="1:23" ht="12.75" customHeight="1">
      <c r="A52" s="97">
        <v>42</v>
      </c>
      <c r="B52" s="98" t="s">
        <v>291</v>
      </c>
      <c r="C52" s="98" t="s">
        <v>290</v>
      </c>
      <c r="D52" s="137" t="s">
        <v>403</v>
      </c>
      <c r="E52" s="127" t="str">
        <f>IF(D52&lt;&gt;"",IFERROR(VLOOKUP(D52,iCONDOMINI!$B$11:$C$109,2,FALSE),""),"")</f>
        <v>Condomino17</v>
      </c>
      <c r="F52" s="101" t="s">
        <v>377</v>
      </c>
      <c r="G52" s="128">
        <v>2</v>
      </c>
      <c r="H52" s="129">
        <v>326</v>
      </c>
      <c r="I52" s="130">
        <v>23</v>
      </c>
      <c r="J52" s="130" t="s">
        <v>378</v>
      </c>
      <c r="K52" s="102" t="s">
        <v>430</v>
      </c>
      <c r="L52" s="102" t="s">
        <v>378</v>
      </c>
      <c r="M52" s="102" t="s">
        <v>395</v>
      </c>
      <c r="N52" s="138"/>
      <c r="O52" s="138">
        <v>557.77</v>
      </c>
      <c r="P52" s="100" t="s">
        <v>199</v>
      </c>
      <c r="Q52" s="101"/>
      <c r="R52" s="102"/>
      <c r="S52" s="130"/>
      <c r="T52" s="130" t="s">
        <v>422</v>
      </c>
      <c r="U52" s="107">
        <v>3</v>
      </c>
      <c r="V52" s="108" t="s">
        <v>391</v>
      </c>
      <c r="W52" s="84"/>
    </row>
    <row r="53" spans="1:23" ht="12.75" customHeight="1">
      <c r="A53" s="97">
        <v>43</v>
      </c>
      <c r="B53" s="98" t="s">
        <v>293</v>
      </c>
      <c r="C53" s="98" t="s">
        <v>292</v>
      </c>
      <c r="D53" s="137" t="s">
        <v>407</v>
      </c>
      <c r="E53" s="127" t="str">
        <f>IF(D53&lt;&gt;"",IFERROR(VLOOKUP(D53,iCONDOMINI!$B$11:$C$109,2,FALSE),""),"")</f>
        <v>Condomino01</v>
      </c>
      <c r="F53" s="101" t="s">
        <v>377</v>
      </c>
      <c r="G53" s="128">
        <v>2</v>
      </c>
      <c r="H53" s="129">
        <v>326</v>
      </c>
      <c r="I53" s="130">
        <v>24</v>
      </c>
      <c r="J53" s="130" t="s">
        <v>378</v>
      </c>
      <c r="K53" s="102" t="s">
        <v>388</v>
      </c>
      <c r="L53" s="102" t="s">
        <v>378</v>
      </c>
      <c r="M53" s="102" t="s">
        <v>421</v>
      </c>
      <c r="N53" s="138"/>
      <c r="O53" s="138">
        <v>369.27</v>
      </c>
      <c r="P53" s="100" t="s">
        <v>199</v>
      </c>
      <c r="Q53" s="101" t="s">
        <v>429</v>
      </c>
      <c r="R53" s="102"/>
      <c r="S53" s="130"/>
      <c r="T53" s="130" t="s">
        <v>422</v>
      </c>
      <c r="U53" s="107">
        <v>4</v>
      </c>
      <c r="V53" s="108" t="s">
        <v>391</v>
      </c>
      <c r="W53" s="84"/>
    </row>
    <row r="54" spans="1:23" ht="12.75" customHeight="1">
      <c r="A54" s="97">
        <v>44</v>
      </c>
      <c r="B54" s="98" t="s">
        <v>295</v>
      </c>
      <c r="C54" s="98" t="s">
        <v>294</v>
      </c>
      <c r="D54" s="137" t="s">
        <v>408</v>
      </c>
      <c r="E54" s="127" t="str">
        <f>IF(D54&lt;&gt;"",IFERROR(VLOOKUP(D54,iCONDOMINI!$B$11:$C$109,2,FALSE),""),"")</f>
        <v>Condomino10</v>
      </c>
      <c r="F54" s="101" t="s">
        <v>377</v>
      </c>
      <c r="G54" s="128">
        <v>2</v>
      </c>
      <c r="H54" s="129">
        <v>326</v>
      </c>
      <c r="I54" s="130">
        <v>82</v>
      </c>
      <c r="J54" s="130" t="s">
        <v>378</v>
      </c>
      <c r="K54" s="102" t="s">
        <v>388</v>
      </c>
      <c r="L54" s="102" t="s">
        <v>378</v>
      </c>
      <c r="M54" s="102" t="s">
        <v>431</v>
      </c>
      <c r="N54" s="138"/>
      <c r="O54" s="138">
        <v>539.70000000000005</v>
      </c>
      <c r="P54" s="100" t="s">
        <v>199</v>
      </c>
      <c r="Q54" s="101"/>
      <c r="R54" s="102"/>
      <c r="S54" s="130"/>
      <c r="T54" s="130" t="s">
        <v>423</v>
      </c>
      <c r="U54" s="107">
        <v>5</v>
      </c>
      <c r="V54" s="108" t="s">
        <v>391</v>
      </c>
      <c r="W54" s="84"/>
    </row>
    <row r="55" spans="1:23" ht="12.75" customHeight="1">
      <c r="A55" s="97">
        <v>45</v>
      </c>
      <c r="B55" s="98" t="s">
        <v>297</v>
      </c>
      <c r="C55" s="98" t="s">
        <v>296</v>
      </c>
      <c r="D55" s="137" t="s">
        <v>432</v>
      </c>
      <c r="E55" s="127" t="str">
        <f>IF(D55&lt;&gt;"",IFERROR(VLOOKUP(D55,iCONDOMINI!$B$11:$C$109,2,FALSE),""),"")</f>
        <v>Eredi Condomino08</v>
      </c>
      <c r="F55" s="101" t="s">
        <v>377</v>
      </c>
      <c r="G55" s="128">
        <v>2</v>
      </c>
      <c r="H55" s="129">
        <v>326</v>
      </c>
      <c r="I55" s="130">
        <v>73</v>
      </c>
      <c r="J55" s="130" t="s">
        <v>378</v>
      </c>
      <c r="K55" s="102" t="s">
        <v>409</v>
      </c>
      <c r="L55" s="102" t="s">
        <v>384</v>
      </c>
      <c r="M55" s="102"/>
      <c r="N55" s="138">
        <v>61</v>
      </c>
      <c r="O55" s="138">
        <v>66.16</v>
      </c>
      <c r="P55" s="100" t="s">
        <v>199</v>
      </c>
      <c r="Q55" s="101"/>
      <c r="R55" s="102"/>
      <c r="S55" s="130"/>
      <c r="T55" s="130" t="s">
        <v>433</v>
      </c>
      <c r="U55" s="107"/>
      <c r="V55" s="108" t="s">
        <v>298</v>
      </c>
      <c r="W55" s="84"/>
    </row>
    <row r="56" spans="1:23" ht="12.75" customHeight="1">
      <c r="A56" s="97">
        <v>46</v>
      </c>
      <c r="B56" s="98" t="s">
        <v>300</v>
      </c>
      <c r="C56" s="98" t="s">
        <v>299</v>
      </c>
      <c r="D56" s="137" t="s">
        <v>396</v>
      </c>
      <c r="E56" s="127" t="str">
        <f>IF(D56&lt;&gt;"",IFERROR(VLOOKUP(D56,iCONDOMINI!$B$11:$C$109,2,FALSE),""),"")</f>
        <v>Condomino12</v>
      </c>
      <c r="F56" s="101" t="s">
        <v>377</v>
      </c>
      <c r="G56" s="128">
        <v>2</v>
      </c>
      <c r="H56" s="129">
        <v>326</v>
      </c>
      <c r="I56" s="130">
        <v>78</v>
      </c>
      <c r="J56" s="130" t="s">
        <v>378</v>
      </c>
      <c r="K56" s="102" t="s">
        <v>409</v>
      </c>
      <c r="L56" s="102" t="s">
        <v>380</v>
      </c>
      <c r="M56" s="102"/>
      <c r="N56" s="138">
        <v>24</v>
      </c>
      <c r="O56" s="138">
        <v>30.99</v>
      </c>
      <c r="P56" s="100" t="s">
        <v>199</v>
      </c>
      <c r="Q56" s="101"/>
      <c r="R56" s="102"/>
      <c r="S56" s="130"/>
      <c r="T56" s="130" t="s">
        <v>433</v>
      </c>
      <c r="U56" s="107"/>
      <c r="V56" s="108" t="s">
        <v>298</v>
      </c>
      <c r="W56" s="84"/>
    </row>
    <row r="57" spans="1:23" hidden="1">
      <c r="A57" s="97">
        <v>47</v>
      </c>
      <c r="B57" s="98" t="s">
        <v>434</v>
      </c>
      <c r="C57" s="98"/>
      <c r="D57" s="141"/>
      <c r="E57" s="127" t="str">
        <f>IF(D57&lt;&gt;"",IFERROR(VLOOKUP(D57,iCONDOMINI!$B$11:$C$109,2,FALSE),""),"")</f>
        <v/>
      </c>
      <c r="F57" s="101"/>
      <c r="G57" s="101"/>
      <c r="H57" s="101"/>
      <c r="I57" s="109"/>
      <c r="J57" s="109"/>
      <c r="K57" s="102"/>
      <c r="L57" s="102"/>
      <c r="M57" s="102"/>
      <c r="N57" s="102"/>
      <c r="O57" s="102"/>
      <c r="P57" s="100"/>
      <c r="Q57" s="101"/>
      <c r="R57" s="102"/>
      <c r="S57" s="109"/>
      <c r="T57" s="109"/>
      <c r="U57" s="109"/>
      <c r="V57" s="110"/>
      <c r="W57" s="84"/>
    </row>
    <row r="58" spans="1:23" hidden="1">
      <c r="A58" s="97">
        <v>48</v>
      </c>
      <c r="B58" s="98" t="s">
        <v>435</v>
      </c>
      <c r="C58" s="98"/>
      <c r="D58" s="141"/>
      <c r="E58" s="127" t="str">
        <f>IF(D58&lt;&gt;"",IFERROR(VLOOKUP(D58,iCONDOMINI!$B$11:$C$109,2,FALSE),""),"")</f>
        <v/>
      </c>
      <c r="F58" s="101"/>
      <c r="G58" s="101"/>
      <c r="H58" s="101"/>
      <c r="I58" s="109"/>
      <c r="J58" s="109"/>
      <c r="K58" s="102"/>
      <c r="L58" s="102"/>
      <c r="M58" s="102"/>
      <c r="N58" s="102"/>
      <c r="O58" s="102"/>
      <c r="P58" s="100"/>
      <c r="Q58" s="101"/>
      <c r="R58" s="102"/>
      <c r="S58" s="109"/>
      <c r="T58" s="109"/>
      <c r="U58" s="109"/>
      <c r="V58" s="110"/>
      <c r="W58" s="84"/>
    </row>
    <row r="59" spans="1:23" hidden="1">
      <c r="A59" s="97">
        <v>49</v>
      </c>
      <c r="B59" s="98" t="s">
        <v>436</v>
      </c>
      <c r="C59" s="98"/>
      <c r="D59" s="141"/>
      <c r="E59" s="127" t="str">
        <f>IF(D59&lt;&gt;"",IFERROR(VLOOKUP(D59,iCONDOMINI!$B$11:$C$109,2,FALSE),""),"")</f>
        <v/>
      </c>
      <c r="F59" s="101"/>
      <c r="G59" s="101"/>
      <c r="H59" s="101"/>
      <c r="I59" s="109"/>
      <c r="J59" s="109"/>
      <c r="K59" s="102"/>
      <c r="L59" s="102"/>
      <c r="M59" s="102"/>
      <c r="N59" s="102"/>
      <c r="O59" s="102"/>
      <c r="P59" s="100"/>
      <c r="Q59" s="101"/>
      <c r="R59" s="102"/>
      <c r="S59" s="109"/>
      <c r="T59" s="109"/>
      <c r="U59" s="109"/>
      <c r="V59" s="110"/>
      <c r="W59" s="84"/>
    </row>
    <row r="60" spans="1:23" hidden="1">
      <c r="A60" s="97">
        <v>50</v>
      </c>
      <c r="B60" s="98" t="s">
        <v>437</v>
      </c>
      <c r="C60" s="98"/>
      <c r="D60" s="141"/>
      <c r="E60" s="127" t="str">
        <f>IF(D60&lt;&gt;"",IFERROR(VLOOKUP(D60,iCONDOMINI!$B$11:$C$109,2,FALSE),""),"")</f>
        <v/>
      </c>
      <c r="F60" s="101"/>
      <c r="G60" s="101"/>
      <c r="H60" s="101"/>
      <c r="I60" s="109"/>
      <c r="J60" s="109"/>
      <c r="K60" s="102"/>
      <c r="L60" s="102"/>
      <c r="M60" s="102"/>
      <c r="N60" s="102"/>
      <c r="O60" s="102"/>
      <c r="P60" s="100"/>
      <c r="Q60" s="101"/>
      <c r="R60" s="102"/>
      <c r="S60" s="109"/>
      <c r="T60" s="109"/>
      <c r="U60" s="109"/>
      <c r="V60" s="110"/>
      <c r="W60" s="84"/>
    </row>
    <row r="61" spans="1:23" hidden="1">
      <c r="A61" s="97">
        <v>51</v>
      </c>
      <c r="B61" s="98" t="s">
        <v>438</v>
      </c>
      <c r="C61" s="98"/>
      <c r="D61" s="141"/>
      <c r="E61" s="127" t="str">
        <f>IF(D61&lt;&gt;"",IFERROR(VLOOKUP(D61,iCONDOMINI!$B$11:$C$109,2,FALSE),""),"")</f>
        <v/>
      </c>
      <c r="F61" s="101"/>
      <c r="G61" s="101"/>
      <c r="H61" s="101"/>
      <c r="I61" s="109"/>
      <c r="J61" s="109"/>
      <c r="K61" s="102"/>
      <c r="L61" s="102"/>
      <c r="M61" s="102"/>
      <c r="N61" s="102"/>
      <c r="O61" s="102"/>
      <c r="P61" s="100"/>
      <c r="Q61" s="101"/>
      <c r="R61" s="102"/>
      <c r="S61" s="109"/>
      <c r="T61" s="109"/>
      <c r="U61" s="109"/>
      <c r="V61" s="110"/>
      <c r="W61" s="84"/>
    </row>
    <row r="62" spans="1:23" hidden="1">
      <c r="A62" s="97">
        <v>52</v>
      </c>
      <c r="B62" s="98" t="s">
        <v>439</v>
      </c>
      <c r="C62" s="98"/>
      <c r="D62" s="141"/>
      <c r="E62" s="127" t="str">
        <f>IF(D62&lt;&gt;"",IFERROR(VLOOKUP(D62,iCONDOMINI!$B$11:$C$109,2,FALSE),""),"")</f>
        <v/>
      </c>
      <c r="F62" s="101"/>
      <c r="G62" s="101"/>
      <c r="H62" s="101"/>
      <c r="I62" s="109"/>
      <c r="J62" s="109"/>
      <c r="K62" s="102"/>
      <c r="L62" s="102"/>
      <c r="M62" s="102"/>
      <c r="N62" s="102"/>
      <c r="O62" s="102"/>
      <c r="P62" s="100"/>
      <c r="Q62" s="101"/>
      <c r="R62" s="102"/>
      <c r="S62" s="109"/>
      <c r="T62" s="109"/>
      <c r="U62" s="109"/>
      <c r="V62" s="110"/>
      <c r="W62" s="84"/>
    </row>
    <row r="63" spans="1:23" hidden="1">
      <c r="A63" s="97">
        <v>53</v>
      </c>
      <c r="B63" s="98" t="s">
        <v>440</v>
      </c>
      <c r="C63" s="98"/>
      <c r="D63" s="141"/>
      <c r="E63" s="127" t="str">
        <f>IF(D63&lt;&gt;"",IFERROR(VLOOKUP(D63,iCONDOMINI!$B$11:$C$109,2,FALSE),""),"")</f>
        <v/>
      </c>
      <c r="F63" s="101"/>
      <c r="G63" s="101"/>
      <c r="H63" s="101"/>
      <c r="I63" s="109"/>
      <c r="J63" s="109"/>
      <c r="K63" s="102"/>
      <c r="L63" s="102"/>
      <c r="M63" s="102"/>
      <c r="N63" s="102"/>
      <c r="O63" s="102"/>
      <c r="P63" s="100"/>
      <c r="Q63" s="101"/>
      <c r="R63" s="102"/>
      <c r="S63" s="109"/>
      <c r="T63" s="109"/>
      <c r="U63" s="109"/>
      <c r="V63" s="110"/>
      <c r="W63" s="84"/>
    </row>
    <row r="64" spans="1:23" hidden="1">
      <c r="A64" s="97">
        <v>54</v>
      </c>
      <c r="B64" s="98" t="s">
        <v>441</v>
      </c>
      <c r="C64" s="98"/>
      <c r="D64" s="141"/>
      <c r="E64" s="127" t="str">
        <f>IF(D64&lt;&gt;"",IFERROR(VLOOKUP(D64,iCONDOMINI!$B$11:$C$109,2,FALSE),""),"")</f>
        <v/>
      </c>
      <c r="F64" s="101"/>
      <c r="G64" s="101"/>
      <c r="H64" s="101"/>
      <c r="I64" s="109"/>
      <c r="J64" s="109"/>
      <c r="K64" s="102"/>
      <c r="L64" s="102"/>
      <c r="M64" s="102"/>
      <c r="N64" s="102"/>
      <c r="O64" s="102"/>
      <c r="P64" s="100"/>
      <c r="Q64" s="101"/>
      <c r="R64" s="102"/>
      <c r="S64" s="109"/>
      <c r="T64" s="109"/>
      <c r="U64" s="109"/>
      <c r="V64" s="110"/>
      <c r="W64" s="84"/>
    </row>
    <row r="65" spans="1:23" hidden="1">
      <c r="A65" s="97">
        <v>55</v>
      </c>
      <c r="B65" s="98" t="s">
        <v>442</v>
      </c>
      <c r="C65" s="98"/>
      <c r="D65" s="141"/>
      <c r="E65" s="127" t="str">
        <f>IF(D65&lt;&gt;"",IFERROR(VLOOKUP(D65,iCONDOMINI!$B$11:$C$109,2,FALSE),""),"")</f>
        <v/>
      </c>
      <c r="F65" s="101"/>
      <c r="G65" s="101"/>
      <c r="H65" s="101"/>
      <c r="I65" s="109"/>
      <c r="J65" s="109"/>
      <c r="K65" s="102"/>
      <c r="L65" s="102"/>
      <c r="M65" s="102"/>
      <c r="N65" s="102"/>
      <c r="O65" s="102"/>
      <c r="P65" s="100"/>
      <c r="Q65" s="101"/>
      <c r="R65" s="102"/>
      <c r="S65" s="109"/>
      <c r="T65" s="109"/>
      <c r="U65" s="109"/>
      <c r="V65" s="110"/>
      <c r="W65" s="84"/>
    </row>
    <row r="66" spans="1:23" hidden="1">
      <c r="A66" s="97">
        <v>56</v>
      </c>
      <c r="B66" s="98" t="s">
        <v>443</v>
      </c>
      <c r="C66" s="98"/>
      <c r="D66" s="141"/>
      <c r="E66" s="127" t="str">
        <f>IF(D66&lt;&gt;"",IFERROR(VLOOKUP(D66,iCONDOMINI!$B$11:$C$109,2,FALSE),""),"")</f>
        <v/>
      </c>
      <c r="F66" s="101"/>
      <c r="G66" s="101"/>
      <c r="H66" s="101"/>
      <c r="I66" s="109"/>
      <c r="J66" s="109"/>
      <c r="K66" s="102"/>
      <c r="L66" s="102"/>
      <c r="M66" s="102"/>
      <c r="N66" s="102"/>
      <c r="O66" s="102"/>
      <c r="P66" s="100"/>
      <c r="Q66" s="101"/>
      <c r="R66" s="102"/>
      <c r="S66" s="109"/>
      <c r="T66" s="109"/>
      <c r="U66" s="109"/>
      <c r="V66" s="110"/>
      <c r="W66" s="84"/>
    </row>
    <row r="67" spans="1:23" hidden="1">
      <c r="A67" s="97">
        <v>57</v>
      </c>
      <c r="B67" s="98" t="s">
        <v>444</v>
      </c>
      <c r="C67" s="98"/>
      <c r="D67" s="141"/>
      <c r="E67" s="127" t="str">
        <f>IF(D67&lt;&gt;"",IFERROR(VLOOKUP(D67,iCONDOMINI!$B$11:$C$109,2,FALSE),""),"")</f>
        <v/>
      </c>
      <c r="F67" s="101"/>
      <c r="G67" s="101"/>
      <c r="H67" s="101"/>
      <c r="I67" s="109"/>
      <c r="J67" s="109"/>
      <c r="K67" s="102"/>
      <c r="L67" s="102"/>
      <c r="M67" s="102"/>
      <c r="N67" s="102"/>
      <c r="O67" s="102"/>
      <c r="P67" s="100"/>
      <c r="Q67" s="101"/>
      <c r="R67" s="102"/>
      <c r="S67" s="109"/>
      <c r="T67" s="109"/>
      <c r="U67" s="109"/>
      <c r="V67" s="110"/>
      <c r="W67" s="84"/>
    </row>
    <row r="68" spans="1:23" hidden="1">
      <c r="A68" s="97">
        <v>58</v>
      </c>
      <c r="B68" s="98" t="s">
        <v>445</v>
      </c>
      <c r="C68" s="98"/>
      <c r="D68" s="141"/>
      <c r="E68" s="127" t="str">
        <f>IF(D68&lt;&gt;"",IFERROR(VLOOKUP(D68,iCONDOMINI!$B$11:$C$109,2,FALSE),""),"")</f>
        <v/>
      </c>
      <c r="F68" s="101"/>
      <c r="G68" s="101"/>
      <c r="H68" s="101"/>
      <c r="I68" s="109"/>
      <c r="J68" s="109"/>
      <c r="K68" s="102"/>
      <c r="L68" s="102"/>
      <c r="M68" s="102"/>
      <c r="N68" s="102"/>
      <c r="O68" s="102"/>
      <c r="P68" s="100"/>
      <c r="Q68" s="101"/>
      <c r="R68" s="102"/>
      <c r="S68" s="109"/>
      <c r="T68" s="109"/>
      <c r="U68" s="109"/>
      <c r="V68" s="110"/>
      <c r="W68" s="84"/>
    </row>
    <row r="69" spans="1:23" hidden="1">
      <c r="A69" s="97">
        <v>59</v>
      </c>
      <c r="B69" s="98" t="s">
        <v>446</v>
      </c>
      <c r="C69" s="98"/>
      <c r="D69" s="141"/>
      <c r="E69" s="127" t="str">
        <f>IF(D69&lt;&gt;"",IFERROR(VLOOKUP(D69,iCONDOMINI!$B$11:$C$109,2,FALSE),""),"")</f>
        <v/>
      </c>
      <c r="F69" s="101"/>
      <c r="G69" s="101"/>
      <c r="H69" s="101"/>
      <c r="I69" s="109"/>
      <c r="J69" s="109"/>
      <c r="K69" s="102"/>
      <c r="L69" s="102"/>
      <c r="M69" s="102"/>
      <c r="N69" s="102"/>
      <c r="O69" s="102"/>
      <c r="P69" s="100"/>
      <c r="Q69" s="101"/>
      <c r="R69" s="102"/>
      <c r="S69" s="109"/>
      <c r="T69" s="109"/>
      <c r="U69" s="109"/>
      <c r="V69" s="110"/>
      <c r="W69" s="84"/>
    </row>
    <row r="70" spans="1:23" hidden="1">
      <c r="A70" s="97">
        <v>60</v>
      </c>
      <c r="B70" s="98" t="s">
        <v>447</v>
      </c>
      <c r="C70" s="98"/>
      <c r="D70" s="141"/>
      <c r="E70" s="127" t="str">
        <f>IF(D70&lt;&gt;"",IFERROR(VLOOKUP(D70,iCONDOMINI!$B$11:$C$109,2,FALSE),""),"")</f>
        <v/>
      </c>
      <c r="F70" s="101"/>
      <c r="G70" s="101"/>
      <c r="H70" s="101"/>
      <c r="I70" s="109"/>
      <c r="J70" s="109"/>
      <c r="K70" s="102"/>
      <c r="L70" s="102"/>
      <c r="M70" s="102"/>
      <c r="N70" s="102"/>
      <c r="O70" s="102"/>
      <c r="P70" s="100"/>
      <c r="Q70" s="101"/>
      <c r="R70" s="102"/>
      <c r="S70" s="109"/>
      <c r="T70" s="109"/>
      <c r="U70" s="109"/>
      <c r="V70" s="110"/>
      <c r="W70" s="84"/>
    </row>
    <row r="71" spans="1:23" hidden="1">
      <c r="A71" s="97">
        <v>61</v>
      </c>
      <c r="B71" s="98" t="s">
        <v>448</v>
      </c>
      <c r="C71" s="98"/>
      <c r="D71" s="141"/>
      <c r="E71" s="127" t="str">
        <f>IF(D71&lt;&gt;"",IFERROR(VLOOKUP(D71,iCONDOMINI!$B$11:$C$109,2,FALSE),""),"")</f>
        <v/>
      </c>
      <c r="F71" s="101"/>
      <c r="G71" s="101"/>
      <c r="H71" s="101"/>
      <c r="I71" s="109"/>
      <c r="J71" s="109"/>
      <c r="K71" s="102"/>
      <c r="L71" s="102"/>
      <c r="M71" s="102"/>
      <c r="N71" s="102"/>
      <c r="O71" s="102"/>
      <c r="P71" s="100"/>
      <c r="Q71" s="101"/>
      <c r="R71" s="102"/>
      <c r="S71" s="109"/>
      <c r="T71" s="109"/>
      <c r="U71" s="109"/>
      <c r="V71" s="110"/>
      <c r="W71" s="84"/>
    </row>
    <row r="72" spans="1:23" hidden="1">
      <c r="A72" s="97">
        <v>62</v>
      </c>
      <c r="B72" s="98" t="s">
        <v>449</v>
      </c>
      <c r="C72" s="98"/>
      <c r="D72" s="141"/>
      <c r="E72" s="127" t="str">
        <f>IF(D72&lt;&gt;"",IFERROR(VLOOKUP(D72,iCONDOMINI!$B$11:$C$109,2,FALSE),""),"")</f>
        <v/>
      </c>
      <c r="F72" s="101"/>
      <c r="G72" s="101"/>
      <c r="H72" s="101"/>
      <c r="I72" s="109"/>
      <c r="J72" s="109"/>
      <c r="K72" s="102"/>
      <c r="L72" s="102"/>
      <c r="M72" s="102"/>
      <c r="N72" s="102"/>
      <c r="O72" s="102"/>
      <c r="P72" s="100"/>
      <c r="Q72" s="101"/>
      <c r="R72" s="102"/>
      <c r="S72" s="109"/>
      <c r="T72" s="109"/>
      <c r="U72" s="109"/>
      <c r="V72" s="110"/>
      <c r="W72" s="84"/>
    </row>
    <row r="73" spans="1:23" hidden="1">
      <c r="A73" s="97">
        <v>63</v>
      </c>
      <c r="B73" s="98" t="s">
        <v>450</v>
      </c>
      <c r="C73" s="98"/>
      <c r="D73" s="141"/>
      <c r="E73" s="127" t="str">
        <f>IF(D73&lt;&gt;"",IFERROR(VLOOKUP(D73,iCONDOMINI!$B$11:$C$109,2,FALSE),""),"")</f>
        <v/>
      </c>
      <c r="F73" s="101"/>
      <c r="G73" s="101"/>
      <c r="H73" s="101"/>
      <c r="I73" s="109"/>
      <c r="J73" s="109"/>
      <c r="K73" s="102"/>
      <c r="L73" s="102"/>
      <c r="M73" s="102"/>
      <c r="N73" s="102"/>
      <c r="O73" s="102"/>
      <c r="P73" s="100"/>
      <c r="Q73" s="101"/>
      <c r="R73" s="102"/>
      <c r="S73" s="109"/>
      <c r="T73" s="109"/>
      <c r="U73" s="109"/>
      <c r="V73" s="110"/>
      <c r="W73" s="84"/>
    </row>
    <row r="74" spans="1:23" hidden="1">
      <c r="A74" s="97">
        <v>64</v>
      </c>
      <c r="B74" s="98" t="s">
        <v>451</v>
      </c>
      <c r="C74" s="98"/>
      <c r="D74" s="141"/>
      <c r="E74" s="127" t="str">
        <f>IF(D74&lt;&gt;"",IFERROR(VLOOKUP(D74,iCONDOMINI!$B$11:$C$109,2,FALSE),""),"")</f>
        <v/>
      </c>
      <c r="F74" s="101"/>
      <c r="G74" s="101"/>
      <c r="H74" s="101"/>
      <c r="I74" s="109"/>
      <c r="J74" s="109"/>
      <c r="K74" s="102"/>
      <c r="L74" s="102"/>
      <c r="M74" s="102"/>
      <c r="N74" s="102"/>
      <c r="O74" s="102"/>
      <c r="P74" s="100"/>
      <c r="Q74" s="101"/>
      <c r="R74" s="102"/>
      <c r="S74" s="109"/>
      <c r="T74" s="109"/>
      <c r="U74" s="109"/>
      <c r="V74" s="110"/>
      <c r="W74" s="84"/>
    </row>
    <row r="75" spans="1:23" hidden="1">
      <c r="A75" s="97">
        <v>65</v>
      </c>
      <c r="B75" s="98" t="s">
        <v>452</v>
      </c>
      <c r="C75" s="98"/>
      <c r="D75" s="141"/>
      <c r="E75" s="127" t="str">
        <f>IF(D75&lt;&gt;"",IFERROR(VLOOKUP(D75,iCONDOMINI!$B$11:$C$109,2,FALSE),""),"")</f>
        <v/>
      </c>
      <c r="F75" s="101"/>
      <c r="G75" s="101"/>
      <c r="H75" s="101"/>
      <c r="I75" s="109"/>
      <c r="J75" s="109"/>
      <c r="K75" s="102"/>
      <c r="L75" s="102"/>
      <c r="M75" s="102"/>
      <c r="N75" s="102"/>
      <c r="O75" s="102"/>
      <c r="P75" s="100"/>
      <c r="Q75" s="101"/>
      <c r="R75" s="102"/>
      <c r="S75" s="109"/>
      <c r="T75" s="109"/>
      <c r="U75" s="109"/>
      <c r="V75" s="110"/>
      <c r="W75" s="84"/>
    </row>
    <row r="76" spans="1:23" hidden="1">
      <c r="A76" s="97">
        <v>66</v>
      </c>
      <c r="B76" s="98" t="s">
        <v>453</v>
      </c>
      <c r="C76" s="98"/>
      <c r="D76" s="141"/>
      <c r="E76" s="127" t="str">
        <f>IF(D76&lt;&gt;"",IFERROR(VLOOKUP(D76,iCONDOMINI!$B$11:$C$109,2,FALSE),""),"")</f>
        <v/>
      </c>
      <c r="F76" s="101"/>
      <c r="G76" s="101"/>
      <c r="H76" s="101"/>
      <c r="I76" s="109"/>
      <c r="J76" s="109"/>
      <c r="K76" s="102"/>
      <c r="L76" s="102"/>
      <c r="M76" s="102"/>
      <c r="N76" s="102"/>
      <c r="O76" s="102"/>
      <c r="P76" s="100"/>
      <c r="Q76" s="101"/>
      <c r="R76" s="102"/>
      <c r="S76" s="109"/>
      <c r="T76" s="109"/>
      <c r="U76" s="109"/>
      <c r="V76" s="110"/>
      <c r="W76" s="84"/>
    </row>
    <row r="77" spans="1:23" hidden="1">
      <c r="A77" s="97">
        <v>67</v>
      </c>
      <c r="B77" s="98" t="s">
        <v>454</v>
      </c>
      <c r="C77" s="98"/>
      <c r="D77" s="141"/>
      <c r="E77" s="127" t="str">
        <f>IF(D77&lt;&gt;"",IFERROR(VLOOKUP(D77,iCONDOMINI!$B$11:$C$109,2,FALSE),""),"")</f>
        <v/>
      </c>
      <c r="F77" s="101"/>
      <c r="G77" s="101"/>
      <c r="H77" s="101"/>
      <c r="I77" s="109"/>
      <c r="J77" s="109"/>
      <c r="K77" s="102"/>
      <c r="L77" s="102"/>
      <c r="M77" s="102"/>
      <c r="N77" s="102"/>
      <c r="O77" s="102"/>
      <c r="P77" s="100"/>
      <c r="Q77" s="101"/>
      <c r="R77" s="102"/>
      <c r="S77" s="109"/>
      <c r="T77" s="109"/>
      <c r="U77" s="109"/>
      <c r="V77" s="110"/>
      <c r="W77" s="84"/>
    </row>
    <row r="78" spans="1:23" hidden="1">
      <c r="A78" s="97">
        <v>68</v>
      </c>
      <c r="B78" s="98" t="s">
        <v>455</v>
      </c>
      <c r="C78" s="98"/>
      <c r="D78" s="141"/>
      <c r="E78" s="127" t="str">
        <f>IF(D78&lt;&gt;"",IFERROR(VLOOKUP(D78,iCONDOMINI!$B$11:$C$109,2,FALSE),""),"")</f>
        <v/>
      </c>
      <c r="F78" s="101"/>
      <c r="G78" s="101"/>
      <c r="H78" s="101"/>
      <c r="I78" s="109"/>
      <c r="J78" s="109"/>
      <c r="K78" s="102"/>
      <c r="L78" s="102"/>
      <c r="M78" s="102"/>
      <c r="N78" s="102"/>
      <c r="O78" s="102"/>
      <c r="P78" s="100"/>
      <c r="Q78" s="101"/>
      <c r="R78" s="102"/>
      <c r="S78" s="109"/>
      <c r="T78" s="109"/>
      <c r="U78" s="109"/>
      <c r="V78" s="110"/>
      <c r="W78" s="84"/>
    </row>
    <row r="79" spans="1:23" hidden="1">
      <c r="A79" s="97">
        <v>69</v>
      </c>
      <c r="B79" s="98" t="s">
        <v>456</v>
      </c>
      <c r="C79" s="98"/>
      <c r="D79" s="141"/>
      <c r="E79" s="127" t="str">
        <f>IF(D79&lt;&gt;"",IFERROR(VLOOKUP(D79,iCONDOMINI!$B$11:$C$109,2,FALSE),""),"")</f>
        <v/>
      </c>
      <c r="F79" s="101"/>
      <c r="G79" s="101"/>
      <c r="H79" s="101"/>
      <c r="I79" s="109"/>
      <c r="J79" s="109"/>
      <c r="K79" s="102"/>
      <c r="L79" s="102"/>
      <c r="M79" s="102"/>
      <c r="N79" s="102"/>
      <c r="O79" s="102"/>
      <c r="P79" s="100"/>
      <c r="Q79" s="101"/>
      <c r="R79" s="102"/>
      <c r="S79" s="109"/>
      <c r="T79" s="109"/>
      <c r="U79" s="109"/>
      <c r="V79" s="110"/>
      <c r="W79" s="84"/>
    </row>
    <row r="80" spans="1:23" hidden="1">
      <c r="A80" s="97">
        <v>70</v>
      </c>
      <c r="B80" s="98" t="s">
        <v>457</v>
      </c>
      <c r="C80" s="98"/>
      <c r="D80" s="141"/>
      <c r="E80" s="127" t="str">
        <f>IF(D80&lt;&gt;"",IFERROR(VLOOKUP(D80,iCONDOMINI!$B$11:$C$109,2,FALSE),""),"")</f>
        <v/>
      </c>
      <c r="F80" s="101"/>
      <c r="G80" s="101"/>
      <c r="H80" s="101"/>
      <c r="I80" s="109"/>
      <c r="J80" s="109"/>
      <c r="K80" s="102"/>
      <c r="L80" s="102"/>
      <c r="M80" s="102"/>
      <c r="N80" s="102"/>
      <c r="O80" s="102"/>
      <c r="P80" s="100"/>
      <c r="Q80" s="101"/>
      <c r="R80" s="102"/>
      <c r="S80" s="109"/>
      <c r="T80" s="109"/>
      <c r="U80" s="109"/>
      <c r="V80" s="110"/>
      <c r="W80" s="84"/>
    </row>
    <row r="81" spans="1:23" hidden="1">
      <c r="A81" s="97">
        <v>71</v>
      </c>
      <c r="B81" s="98" t="s">
        <v>458</v>
      </c>
      <c r="C81" s="98"/>
      <c r="D81" s="141"/>
      <c r="E81" s="127" t="str">
        <f>IF(D81&lt;&gt;"",IFERROR(VLOOKUP(D81,iCONDOMINI!$B$11:$C$109,2,FALSE),""),"")</f>
        <v/>
      </c>
      <c r="F81" s="101"/>
      <c r="G81" s="101"/>
      <c r="H81" s="101"/>
      <c r="I81" s="109"/>
      <c r="J81" s="109"/>
      <c r="K81" s="102"/>
      <c r="L81" s="102"/>
      <c r="M81" s="102"/>
      <c r="N81" s="102"/>
      <c r="O81" s="102"/>
      <c r="P81" s="100"/>
      <c r="Q81" s="101"/>
      <c r="R81" s="102"/>
      <c r="S81" s="109"/>
      <c r="T81" s="109"/>
      <c r="U81" s="109"/>
      <c r="V81" s="110"/>
      <c r="W81" s="84"/>
    </row>
    <row r="82" spans="1:23" hidden="1">
      <c r="A82" s="97">
        <v>72</v>
      </c>
      <c r="B82" s="98" t="s">
        <v>459</v>
      </c>
      <c r="C82" s="98"/>
      <c r="D82" s="141"/>
      <c r="E82" s="127" t="str">
        <f>IF(D82&lt;&gt;"",IFERROR(VLOOKUP(D82,iCONDOMINI!$B$11:$C$109,2,FALSE),""),"")</f>
        <v/>
      </c>
      <c r="F82" s="101"/>
      <c r="G82" s="101"/>
      <c r="H82" s="101"/>
      <c r="I82" s="109"/>
      <c r="J82" s="109"/>
      <c r="K82" s="102"/>
      <c r="L82" s="102"/>
      <c r="M82" s="102"/>
      <c r="N82" s="102"/>
      <c r="O82" s="102"/>
      <c r="P82" s="100"/>
      <c r="Q82" s="101"/>
      <c r="R82" s="102"/>
      <c r="S82" s="109"/>
      <c r="T82" s="109"/>
      <c r="U82" s="109"/>
      <c r="V82" s="110"/>
      <c r="W82" s="84"/>
    </row>
    <row r="83" spans="1:23" hidden="1">
      <c r="A83" s="97">
        <v>73</v>
      </c>
      <c r="B83" s="98" t="s">
        <v>460</v>
      </c>
      <c r="C83" s="98"/>
      <c r="D83" s="141"/>
      <c r="E83" s="127" t="str">
        <f>IF(D83&lt;&gt;"",IFERROR(VLOOKUP(D83,iCONDOMINI!$B$11:$C$109,2,FALSE),""),"")</f>
        <v/>
      </c>
      <c r="F83" s="101"/>
      <c r="G83" s="101"/>
      <c r="H83" s="101"/>
      <c r="I83" s="109"/>
      <c r="J83" s="109"/>
      <c r="K83" s="102"/>
      <c r="L83" s="102"/>
      <c r="M83" s="102"/>
      <c r="N83" s="102"/>
      <c r="O83" s="102"/>
      <c r="P83" s="100"/>
      <c r="Q83" s="101"/>
      <c r="R83" s="102"/>
      <c r="S83" s="109"/>
      <c r="T83" s="109"/>
      <c r="U83" s="109"/>
      <c r="V83" s="110"/>
      <c r="W83" s="84"/>
    </row>
    <row r="84" spans="1:23" hidden="1">
      <c r="A84" s="97">
        <v>74</v>
      </c>
      <c r="B84" s="98" t="s">
        <v>461</v>
      </c>
      <c r="C84" s="98"/>
      <c r="D84" s="141"/>
      <c r="E84" s="127" t="str">
        <f>IF(D84&lt;&gt;"",IFERROR(VLOOKUP(D84,iCONDOMINI!$B$11:$C$109,2,FALSE),""),"")</f>
        <v/>
      </c>
      <c r="F84" s="101"/>
      <c r="G84" s="101"/>
      <c r="H84" s="101"/>
      <c r="I84" s="109"/>
      <c r="J84" s="109"/>
      <c r="K84" s="102"/>
      <c r="L84" s="102"/>
      <c r="M84" s="102"/>
      <c r="N84" s="102"/>
      <c r="O84" s="102"/>
      <c r="P84" s="100"/>
      <c r="Q84" s="101"/>
      <c r="R84" s="102"/>
      <c r="S84" s="109"/>
      <c r="T84" s="109"/>
      <c r="U84" s="109"/>
      <c r="V84" s="110"/>
      <c r="W84" s="84"/>
    </row>
    <row r="85" spans="1:23" hidden="1">
      <c r="A85" s="97">
        <v>75</v>
      </c>
      <c r="B85" s="98" t="s">
        <v>462</v>
      </c>
      <c r="C85" s="98"/>
      <c r="D85" s="141"/>
      <c r="E85" s="127" t="str">
        <f>IF(D85&lt;&gt;"",IFERROR(VLOOKUP(D85,iCONDOMINI!$B$11:$C$109,2,FALSE),""),"")</f>
        <v/>
      </c>
      <c r="F85" s="101"/>
      <c r="G85" s="101"/>
      <c r="H85" s="101"/>
      <c r="I85" s="109"/>
      <c r="J85" s="109"/>
      <c r="K85" s="102"/>
      <c r="L85" s="102"/>
      <c r="M85" s="102"/>
      <c r="N85" s="102"/>
      <c r="O85" s="102"/>
      <c r="P85" s="100"/>
      <c r="Q85" s="101"/>
      <c r="R85" s="102"/>
      <c r="S85" s="109"/>
      <c r="T85" s="109"/>
      <c r="U85" s="109"/>
      <c r="V85" s="110"/>
      <c r="W85" s="84"/>
    </row>
    <row r="86" spans="1:23" hidden="1">
      <c r="A86" s="97">
        <v>76</v>
      </c>
      <c r="B86" s="98" t="s">
        <v>463</v>
      </c>
      <c r="C86" s="98"/>
      <c r="D86" s="141"/>
      <c r="E86" s="127" t="str">
        <f>IF(D86&lt;&gt;"",IFERROR(VLOOKUP(D86,iCONDOMINI!$B$11:$C$109,2,FALSE),""),"")</f>
        <v/>
      </c>
      <c r="F86" s="101"/>
      <c r="G86" s="101"/>
      <c r="H86" s="101"/>
      <c r="I86" s="109"/>
      <c r="J86" s="109"/>
      <c r="K86" s="102"/>
      <c r="L86" s="102"/>
      <c r="M86" s="102"/>
      <c r="N86" s="102"/>
      <c r="O86" s="102"/>
      <c r="P86" s="100"/>
      <c r="Q86" s="101"/>
      <c r="R86" s="102"/>
      <c r="S86" s="109"/>
      <c r="T86" s="109"/>
      <c r="U86" s="109"/>
      <c r="V86" s="110"/>
      <c r="W86" s="84"/>
    </row>
    <row r="87" spans="1:23" hidden="1">
      <c r="A87" s="97">
        <v>77</v>
      </c>
      <c r="B87" s="98" t="s">
        <v>464</v>
      </c>
      <c r="C87" s="98"/>
      <c r="D87" s="141"/>
      <c r="E87" s="127" t="str">
        <f>IF(D87&lt;&gt;"",IFERROR(VLOOKUP(D87,iCONDOMINI!$B$11:$C$109,2,FALSE),""),"")</f>
        <v/>
      </c>
      <c r="F87" s="101"/>
      <c r="G87" s="101"/>
      <c r="H87" s="101"/>
      <c r="I87" s="109"/>
      <c r="J87" s="109"/>
      <c r="K87" s="102"/>
      <c r="L87" s="102"/>
      <c r="M87" s="102"/>
      <c r="N87" s="102"/>
      <c r="O87" s="102"/>
      <c r="P87" s="100"/>
      <c r="Q87" s="101"/>
      <c r="R87" s="102"/>
      <c r="S87" s="109"/>
      <c r="T87" s="109"/>
      <c r="U87" s="109"/>
      <c r="V87" s="110"/>
      <c r="W87" s="84"/>
    </row>
    <row r="88" spans="1:23" hidden="1">
      <c r="A88" s="97">
        <v>78</v>
      </c>
      <c r="B88" s="98" t="s">
        <v>465</v>
      </c>
      <c r="C88" s="98"/>
      <c r="D88" s="141"/>
      <c r="E88" s="127" t="str">
        <f>IF(D88&lt;&gt;"",IFERROR(VLOOKUP(D88,iCONDOMINI!$B$11:$C$109,2,FALSE),""),"")</f>
        <v/>
      </c>
      <c r="F88" s="101"/>
      <c r="G88" s="101"/>
      <c r="H88" s="101"/>
      <c r="I88" s="109"/>
      <c r="J88" s="109"/>
      <c r="K88" s="102"/>
      <c r="L88" s="102"/>
      <c r="M88" s="102"/>
      <c r="N88" s="102"/>
      <c r="O88" s="102"/>
      <c r="P88" s="100"/>
      <c r="Q88" s="101"/>
      <c r="R88" s="102"/>
      <c r="S88" s="109"/>
      <c r="T88" s="109"/>
      <c r="U88" s="109"/>
      <c r="V88" s="110"/>
      <c r="W88" s="84"/>
    </row>
    <row r="89" spans="1:23" hidden="1">
      <c r="A89" s="97">
        <v>79</v>
      </c>
      <c r="B89" s="98" t="s">
        <v>466</v>
      </c>
      <c r="C89" s="98"/>
      <c r="D89" s="141"/>
      <c r="E89" s="127" t="str">
        <f>IF(D89&lt;&gt;"",IFERROR(VLOOKUP(D89,iCONDOMINI!$B$11:$C$109,2,FALSE),""),"")</f>
        <v/>
      </c>
      <c r="F89" s="101"/>
      <c r="G89" s="101"/>
      <c r="H89" s="101"/>
      <c r="I89" s="109"/>
      <c r="J89" s="109"/>
      <c r="K89" s="102"/>
      <c r="L89" s="102"/>
      <c r="M89" s="102"/>
      <c r="N89" s="102"/>
      <c r="O89" s="102"/>
      <c r="P89" s="100"/>
      <c r="Q89" s="101"/>
      <c r="R89" s="102"/>
      <c r="S89" s="109"/>
      <c r="T89" s="109"/>
      <c r="U89" s="109"/>
      <c r="V89" s="110"/>
      <c r="W89" s="84"/>
    </row>
    <row r="90" spans="1:23" hidden="1">
      <c r="A90" s="97">
        <v>80</v>
      </c>
      <c r="B90" s="98" t="s">
        <v>467</v>
      </c>
      <c r="C90" s="98"/>
      <c r="D90" s="141"/>
      <c r="E90" s="127" t="str">
        <f>IF(D90&lt;&gt;"",IFERROR(VLOOKUP(D90,iCONDOMINI!$B$11:$C$109,2,FALSE),""),"")</f>
        <v/>
      </c>
      <c r="F90" s="101"/>
      <c r="G90" s="101"/>
      <c r="H90" s="101"/>
      <c r="I90" s="109"/>
      <c r="J90" s="109"/>
      <c r="K90" s="102"/>
      <c r="L90" s="102"/>
      <c r="M90" s="102"/>
      <c r="N90" s="102"/>
      <c r="O90" s="102"/>
      <c r="P90" s="100"/>
      <c r="Q90" s="101"/>
      <c r="R90" s="102"/>
      <c r="S90" s="109"/>
      <c r="T90" s="109"/>
      <c r="U90" s="109"/>
      <c r="V90" s="110"/>
      <c r="W90" s="84"/>
    </row>
    <row r="91" spans="1:23" hidden="1">
      <c r="A91" s="97">
        <v>81</v>
      </c>
      <c r="B91" s="98" t="s">
        <v>468</v>
      </c>
      <c r="C91" s="98"/>
      <c r="D91" s="141"/>
      <c r="E91" s="127" t="str">
        <f>IF(D91&lt;&gt;"",IFERROR(VLOOKUP(D91,iCONDOMINI!$B$11:$C$109,2,FALSE),""),"")</f>
        <v/>
      </c>
      <c r="F91" s="101"/>
      <c r="G91" s="101"/>
      <c r="H91" s="101"/>
      <c r="I91" s="109"/>
      <c r="J91" s="109"/>
      <c r="K91" s="102"/>
      <c r="L91" s="102"/>
      <c r="M91" s="102"/>
      <c r="N91" s="102"/>
      <c r="O91" s="102"/>
      <c r="P91" s="100"/>
      <c r="Q91" s="101"/>
      <c r="R91" s="102"/>
      <c r="S91" s="109"/>
      <c r="T91" s="109"/>
      <c r="U91" s="109"/>
      <c r="V91" s="110"/>
      <c r="W91" s="84"/>
    </row>
    <row r="92" spans="1:23" hidden="1">
      <c r="A92" s="97">
        <v>82</v>
      </c>
      <c r="B92" s="98" t="s">
        <v>469</v>
      </c>
      <c r="C92" s="98"/>
      <c r="D92" s="141"/>
      <c r="E92" s="127" t="str">
        <f>IF(D92&lt;&gt;"",IFERROR(VLOOKUP(D92,iCONDOMINI!$B$11:$C$109,2,FALSE),""),"")</f>
        <v/>
      </c>
      <c r="F92" s="101"/>
      <c r="G92" s="101"/>
      <c r="H92" s="101"/>
      <c r="I92" s="109"/>
      <c r="J92" s="109"/>
      <c r="K92" s="102"/>
      <c r="L92" s="102"/>
      <c r="M92" s="102"/>
      <c r="N92" s="102"/>
      <c r="O92" s="102"/>
      <c r="P92" s="100"/>
      <c r="Q92" s="101"/>
      <c r="R92" s="102"/>
      <c r="S92" s="109"/>
      <c r="T92" s="109"/>
      <c r="U92" s="109"/>
      <c r="V92" s="110"/>
      <c r="W92" s="84"/>
    </row>
    <row r="93" spans="1:23" hidden="1">
      <c r="A93" s="97">
        <v>83</v>
      </c>
      <c r="B93" s="98" t="s">
        <v>470</v>
      </c>
      <c r="C93" s="98"/>
      <c r="D93" s="141"/>
      <c r="E93" s="127" t="str">
        <f>IF(D93&lt;&gt;"",IFERROR(VLOOKUP(D93,iCONDOMINI!$B$11:$C$109,2,FALSE),""),"")</f>
        <v/>
      </c>
      <c r="F93" s="101"/>
      <c r="G93" s="101"/>
      <c r="H93" s="101"/>
      <c r="I93" s="109"/>
      <c r="J93" s="109"/>
      <c r="K93" s="102"/>
      <c r="L93" s="102"/>
      <c r="M93" s="102"/>
      <c r="N93" s="102"/>
      <c r="O93" s="102"/>
      <c r="P93" s="100"/>
      <c r="Q93" s="101"/>
      <c r="R93" s="102"/>
      <c r="S93" s="109"/>
      <c r="T93" s="109"/>
      <c r="U93" s="109"/>
      <c r="V93" s="110"/>
      <c r="W93" s="84"/>
    </row>
    <row r="94" spans="1:23" hidden="1">
      <c r="A94" s="97">
        <v>84</v>
      </c>
      <c r="B94" s="98" t="s">
        <v>471</v>
      </c>
      <c r="C94" s="98"/>
      <c r="D94" s="141"/>
      <c r="E94" s="127" t="str">
        <f>IF(D94&lt;&gt;"",IFERROR(VLOOKUP(D94,iCONDOMINI!$B$11:$C$109,2,FALSE),""),"")</f>
        <v/>
      </c>
      <c r="F94" s="101"/>
      <c r="G94" s="101"/>
      <c r="H94" s="101"/>
      <c r="I94" s="109"/>
      <c r="J94" s="109"/>
      <c r="K94" s="102"/>
      <c r="L94" s="102"/>
      <c r="M94" s="102"/>
      <c r="N94" s="102"/>
      <c r="O94" s="102"/>
      <c r="P94" s="100"/>
      <c r="Q94" s="101"/>
      <c r="R94" s="102"/>
      <c r="S94" s="109"/>
      <c r="T94" s="109"/>
      <c r="U94" s="109"/>
      <c r="V94" s="110"/>
      <c r="W94" s="84"/>
    </row>
    <row r="95" spans="1:23" hidden="1">
      <c r="A95" s="97">
        <v>85</v>
      </c>
      <c r="B95" s="98" t="s">
        <v>472</v>
      </c>
      <c r="C95" s="98"/>
      <c r="D95" s="141"/>
      <c r="E95" s="127" t="str">
        <f>IF(D95&lt;&gt;"",IFERROR(VLOOKUP(D95,iCONDOMINI!$B$11:$C$109,2,FALSE),""),"")</f>
        <v/>
      </c>
      <c r="F95" s="101"/>
      <c r="G95" s="101"/>
      <c r="H95" s="101"/>
      <c r="I95" s="109"/>
      <c r="J95" s="109"/>
      <c r="K95" s="102"/>
      <c r="L95" s="102"/>
      <c r="M95" s="102"/>
      <c r="N95" s="102"/>
      <c r="O95" s="102"/>
      <c r="P95" s="100"/>
      <c r="Q95" s="101"/>
      <c r="R95" s="102"/>
      <c r="S95" s="109"/>
      <c r="T95" s="109"/>
      <c r="U95" s="109"/>
      <c r="V95" s="110"/>
      <c r="W95" s="84"/>
    </row>
    <row r="96" spans="1:23" hidden="1">
      <c r="A96" s="97">
        <v>86</v>
      </c>
      <c r="B96" s="98" t="s">
        <v>473</v>
      </c>
      <c r="C96" s="98"/>
      <c r="D96" s="141"/>
      <c r="E96" s="127" t="str">
        <f>IF(D96&lt;&gt;"",IFERROR(VLOOKUP(D96,iCONDOMINI!$B$11:$C$109,2,FALSE),""),"")</f>
        <v/>
      </c>
      <c r="F96" s="101"/>
      <c r="G96" s="101"/>
      <c r="H96" s="101"/>
      <c r="I96" s="109"/>
      <c r="J96" s="109"/>
      <c r="K96" s="102"/>
      <c r="L96" s="102"/>
      <c r="M96" s="102"/>
      <c r="N96" s="102"/>
      <c r="O96" s="102"/>
      <c r="P96" s="100"/>
      <c r="Q96" s="101"/>
      <c r="R96" s="102"/>
      <c r="S96" s="109"/>
      <c r="T96" s="109"/>
      <c r="U96" s="109"/>
      <c r="V96" s="110"/>
      <c r="W96" s="84"/>
    </row>
    <row r="97" spans="1:23" hidden="1">
      <c r="A97" s="97">
        <v>87</v>
      </c>
      <c r="B97" s="98" t="s">
        <v>474</v>
      </c>
      <c r="C97" s="98"/>
      <c r="D97" s="141"/>
      <c r="E97" s="127" t="str">
        <f>IF(D97&lt;&gt;"",IFERROR(VLOOKUP(D97,iCONDOMINI!$B$11:$C$109,2,FALSE),""),"")</f>
        <v/>
      </c>
      <c r="F97" s="101"/>
      <c r="G97" s="101"/>
      <c r="H97" s="101"/>
      <c r="I97" s="109"/>
      <c r="J97" s="109"/>
      <c r="K97" s="102"/>
      <c r="L97" s="102"/>
      <c r="M97" s="102"/>
      <c r="N97" s="102"/>
      <c r="O97" s="102"/>
      <c r="P97" s="100"/>
      <c r="Q97" s="101"/>
      <c r="R97" s="102"/>
      <c r="S97" s="109"/>
      <c r="T97" s="109"/>
      <c r="U97" s="109"/>
      <c r="V97" s="110"/>
      <c r="W97" s="84"/>
    </row>
    <row r="98" spans="1:23" hidden="1">
      <c r="A98" s="97">
        <v>88</v>
      </c>
      <c r="B98" s="98" t="s">
        <v>475</v>
      </c>
      <c r="C98" s="98"/>
      <c r="D98" s="141"/>
      <c r="E98" s="127" t="str">
        <f>IF(D98&lt;&gt;"",IFERROR(VLOOKUP(D98,iCONDOMINI!$B$11:$C$109,2,FALSE),""),"")</f>
        <v/>
      </c>
      <c r="F98" s="101"/>
      <c r="G98" s="101"/>
      <c r="H98" s="101"/>
      <c r="I98" s="109"/>
      <c r="J98" s="109"/>
      <c r="K98" s="102"/>
      <c r="L98" s="102"/>
      <c r="M98" s="102"/>
      <c r="N98" s="102"/>
      <c r="O98" s="102"/>
      <c r="P98" s="100"/>
      <c r="Q98" s="101"/>
      <c r="R98" s="102"/>
      <c r="S98" s="109"/>
      <c r="T98" s="109"/>
      <c r="U98" s="109"/>
      <c r="V98" s="110"/>
      <c r="W98" s="84"/>
    </row>
    <row r="99" spans="1:23" hidden="1">
      <c r="A99" s="97">
        <v>89</v>
      </c>
      <c r="B99" s="98" t="s">
        <v>476</v>
      </c>
      <c r="C99" s="98"/>
      <c r="D99" s="141"/>
      <c r="E99" s="127" t="str">
        <f>IF(D99&lt;&gt;"",IFERROR(VLOOKUP(D99,iCONDOMINI!$B$11:$C$109,2,FALSE),""),"")</f>
        <v/>
      </c>
      <c r="F99" s="101"/>
      <c r="G99" s="101"/>
      <c r="H99" s="101"/>
      <c r="I99" s="109"/>
      <c r="J99" s="109"/>
      <c r="K99" s="102"/>
      <c r="L99" s="102"/>
      <c r="M99" s="102"/>
      <c r="N99" s="102"/>
      <c r="O99" s="102"/>
      <c r="P99" s="100"/>
      <c r="Q99" s="101"/>
      <c r="R99" s="102"/>
      <c r="S99" s="109"/>
      <c r="T99" s="109"/>
      <c r="U99" s="109"/>
      <c r="V99" s="110"/>
      <c r="W99" s="84"/>
    </row>
    <row r="100" spans="1:23" hidden="1">
      <c r="A100" s="97">
        <v>90</v>
      </c>
      <c r="B100" s="98" t="s">
        <v>477</v>
      </c>
      <c r="C100" s="98"/>
      <c r="D100" s="141"/>
      <c r="E100" s="127" t="str">
        <f>IF(D100&lt;&gt;"",IFERROR(VLOOKUP(D100,iCONDOMINI!$B$11:$C$109,2,FALSE),""),"")</f>
        <v/>
      </c>
      <c r="F100" s="101"/>
      <c r="G100" s="101"/>
      <c r="H100" s="101"/>
      <c r="I100" s="109"/>
      <c r="J100" s="109"/>
      <c r="K100" s="102"/>
      <c r="L100" s="102"/>
      <c r="M100" s="102"/>
      <c r="N100" s="102"/>
      <c r="O100" s="102"/>
      <c r="P100" s="100"/>
      <c r="Q100" s="101"/>
      <c r="R100" s="102"/>
      <c r="S100" s="109"/>
      <c r="T100" s="109"/>
      <c r="U100" s="109"/>
      <c r="V100" s="110"/>
      <c r="W100" s="84"/>
    </row>
    <row r="101" spans="1:23" hidden="1">
      <c r="A101" s="97">
        <v>91</v>
      </c>
      <c r="B101" s="98" t="s">
        <v>478</v>
      </c>
      <c r="C101" s="98"/>
      <c r="D101" s="141"/>
      <c r="E101" s="127" t="str">
        <f>IF(D101&lt;&gt;"",IFERROR(VLOOKUP(D101,iCONDOMINI!$B$11:$C$109,2,FALSE),""),"")</f>
        <v/>
      </c>
      <c r="F101" s="101"/>
      <c r="G101" s="101"/>
      <c r="H101" s="101"/>
      <c r="I101" s="109"/>
      <c r="J101" s="109"/>
      <c r="K101" s="102"/>
      <c r="L101" s="102"/>
      <c r="M101" s="102"/>
      <c r="N101" s="102"/>
      <c r="O101" s="102"/>
      <c r="P101" s="100"/>
      <c r="Q101" s="101"/>
      <c r="R101" s="102"/>
      <c r="S101" s="109"/>
      <c r="T101" s="109"/>
      <c r="U101" s="109"/>
      <c r="V101" s="110"/>
      <c r="W101" s="84"/>
    </row>
    <row r="102" spans="1:23" hidden="1">
      <c r="A102" s="97">
        <v>92</v>
      </c>
      <c r="B102" s="98" t="s">
        <v>479</v>
      </c>
      <c r="C102" s="98"/>
      <c r="D102" s="141"/>
      <c r="E102" s="127" t="str">
        <f>IF(D102&lt;&gt;"",IFERROR(VLOOKUP(D102,iCONDOMINI!$B$11:$C$109,2,FALSE),""),"")</f>
        <v/>
      </c>
      <c r="F102" s="101"/>
      <c r="G102" s="101"/>
      <c r="H102" s="101"/>
      <c r="I102" s="109"/>
      <c r="J102" s="109"/>
      <c r="K102" s="102"/>
      <c r="L102" s="102"/>
      <c r="M102" s="102"/>
      <c r="N102" s="102"/>
      <c r="O102" s="102"/>
      <c r="P102" s="100"/>
      <c r="Q102" s="101"/>
      <c r="R102" s="102"/>
      <c r="S102" s="109"/>
      <c r="T102" s="109"/>
      <c r="U102" s="109"/>
      <c r="V102" s="110"/>
      <c r="W102" s="84"/>
    </row>
    <row r="103" spans="1:23" hidden="1">
      <c r="A103" s="97">
        <v>93</v>
      </c>
      <c r="B103" s="98" t="s">
        <v>480</v>
      </c>
      <c r="C103" s="98"/>
      <c r="D103" s="141"/>
      <c r="E103" s="127" t="str">
        <f>IF(D103&lt;&gt;"",IFERROR(VLOOKUP(D103,iCONDOMINI!$B$11:$C$109,2,FALSE),""),"")</f>
        <v/>
      </c>
      <c r="F103" s="101"/>
      <c r="G103" s="101"/>
      <c r="H103" s="101"/>
      <c r="I103" s="109"/>
      <c r="J103" s="109"/>
      <c r="K103" s="102"/>
      <c r="L103" s="102"/>
      <c r="M103" s="102"/>
      <c r="N103" s="102"/>
      <c r="O103" s="102"/>
      <c r="P103" s="100"/>
      <c r="Q103" s="101"/>
      <c r="R103" s="102"/>
      <c r="S103" s="109"/>
      <c r="T103" s="109"/>
      <c r="U103" s="109"/>
      <c r="V103" s="110"/>
      <c r="W103" s="84"/>
    </row>
    <row r="104" spans="1:23" hidden="1">
      <c r="A104" s="97">
        <v>94</v>
      </c>
      <c r="B104" s="98" t="s">
        <v>481</v>
      </c>
      <c r="C104" s="98"/>
      <c r="D104" s="141"/>
      <c r="E104" s="127" t="str">
        <f>IF(D104&lt;&gt;"",IFERROR(VLOOKUP(D104,iCONDOMINI!$B$11:$C$109,2,FALSE),""),"")</f>
        <v/>
      </c>
      <c r="F104" s="101"/>
      <c r="G104" s="101"/>
      <c r="H104" s="101"/>
      <c r="I104" s="109"/>
      <c r="J104" s="109"/>
      <c r="K104" s="102"/>
      <c r="L104" s="102"/>
      <c r="M104" s="102"/>
      <c r="N104" s="102"/>
      <c r="O104" s="102"/>
      <c r="P104" s="100"/>
      <c r="Q104" s="101"/>
      <c r="R104" s="102"/>
      <c r="S104" s="109"/>
      <c r="T104" s="109"/>
      <c r="U104" s="109"/>
      <c r="V104" s="110"/>
      <c r="W104" s="84"/>
    </row>
    <row r="105" spans="1:23" hidden="1">
      <c r="A105" s="97">
        <v>95</v>
      </c>
      <c r="B105" s="98" t="s">
        <v>482</v>
      </c>
      <c r="C105" s="98"/>
      <c r="D105" s="141"/>
      <c r="E105" s="127"/>
      <c r="F105" s="101"/>
      <c r="G105" s="101"/>
      <c r="H105" s="101"/>
      <c r="I105" s="109"/>
      <c r="J105" s="109"/>
      <c r="K105" s="102"/>
      <c r="L105" s="102"/>
      <c r="M105" s="102"/>
      <c r="N105" s="102"/>
      <c r="O105" s="102"/>
      <c r="P105" s="100"/>
      <c r="Q105" s="101"/>
      <c r="R105" s="102"/>
      <c r="S105" s="109"/>
      <c r="T105" s="109"/>
      <c r="U105" s="109"/>
      <c r="V105" s="110"/>
      <c r="W105" s="84"/>
    </row>
    <row r="106" spans="1:23" hidden="1">
      <c r="A106" s="97">
        <v>96</v>
      </c>
      <c r="B106" s="98" t="s">
        <v>483</v>
      </c>
      <c r="C106" s="98"/>
      <c r="D106" s="141"/>
      <c r="E106" s="127" t="str">
        <f>IF(D106&lt;&gt;"",IFERROR(VLOOKUP(D106,iCONDOMINI!$B$11:$C$109,2,FALSE),""),"")</f>
        <v/>
      </c>
      <c r="F106" s="101"/>
      <c r="G106" s="101"/>
      <c r="H106" s="101"/>
      <c r="I106" s="109"/>
      <c r="J106" s="109"/>
      <c r="K106" s="102"/>
      <c r="L106" s="102"/>
      <c r="M106" s="102"/>
      <c r="N106" s="102"/>
      <c r="O106" s="102"/>
      <c r="P106" s="100"/>
      <c r="Q106" s="101"/>
      <c r="R106" s="102"/>
      <c r="S106" s="109"/>
      <c r="T106" s="109"/>
      <c r="U106" s="109"/>
      <c r="V106" s="110"/>
      <c r="W106" s="84"/>
    </row>
    <row r="107" spans="1:23" hidden="1">
      <c r="A107" s="97">
        <v>97</v>
      </c>
      <c r="B107" s="98" t="s">
        <v>484</v>
      </c>
      <c r="C107" s="98"/>
      <c r="D107" s="141"/>
      <c r="E107" s="127" t="str">
        <f>IF(D107&lt;&gt;"",IFERROR(VLOOKUP(D107,iCONDOMINI!$B$11:$C$109,2,FALSE),""),"")</f>
        <v/>
      </c>
      <c r="F107" s="101"/>
      <c r="G107" s="101"/>
      <c r="H107" s="101"/>
      <c r="I107" s="109"/>
      <c r="J107" s="109"/>
      <c r="K107" s="102"/>
      <c r="L107" s="102"/>
      <c r="M107" s="102"/>
      <c r="N107" s="102"/>
      <c r="O107" s="102"/>
      <c r="P107" s="100"/>
      <c r="Q107" s="101"/>
      <c r="R107" s="102"/>
      <c r="S107" s="109"/>
      <c r="T107" s="109"/>
      <c r="U107" s="109"/>
      <c r="V107" s="110"/>
      <c r="W107" s="84"/>
    </row>
    <row r="108" spans="1:23" hidden="1">
      <c r="A108" s="97">
        <v>98</v>
      </c>
      <c r="B108" s="98" t="s">
        <v>485</v>
      </c>
      <c r="C108" s="98"/>
      <c r="D108" s="141"/>
      <c r="E108" s="127" t="str">
        <f>IF(D108&lt;&gt;"",IFERROR(VLOOKUP(D108,iCONDOMINI!$B$11:$C$109,2,FALSE),""),"")</f>
        <v/>
      </c>
      <c r="F108" s="101"/>
      <c r="G108" s="101"/>
      <c r="H108" s="101"/>
      <c r="I108" s="109"/>
      <c r="J108" s="109"/>
      <c r="K108" s="102"/>
      <c r="L108" s="102"/>
      <c r="M108" s="102"/>
      <c r="N108" s="102"/>
      <c r="O108" s="102"/>
      <c r="P108" s="100"/>
      <c r="Q108" s="101"/>
      <c r="R108" s="102"/>
      <c r="S108" s="109"/>
      <c r="T108" s="109"/>
      <c r="U108" s="109"/>
      <c r="V108" s="110"/>
      <c r="W108" s="84"/>
    </row>
    <row r="109" spans="1:23" hidden="1">
      <c r="A109" s="97">
        <v>99</v>
      </c>
      <c r="B109" s="98" t="s">
        <v>486</v>
      </c>
      <c r="C109" s="98"/>
      <c r="D109" s="141"/>
      <c r="E109" s="127" t="str">
        <f>IF(D109&lt;&gt;"",IFERROR(VLOOKUP(D109,iCONDOMINI!$B$11:$C$109,2,FALSE),""),"")</f>
        <v/>
      </c>
      <c r="F109" s="101"/>
      <c r="G109" s="101"/>
      <c r="H109" s="101"/>
      <c r="I109" s="109"/>
      <c r="J109" s="109"/>
      <c r="K109" s="102"/>
      <c r="L109" s="102"/>
      <c r="M109" s="102"/>
      <c r="N109" s="102"/>
      <c r="O109" s="102"/>
      <c r="P109" s="100"/>
      <c r="Q109" s="101"/>
      <c r="R109" s="102"/>
      <c r="S109" s="109"/>
      <c r="T109" s="109"/>
      <c r="U109" s="109"/>
      <c r="V109" s="110"/>
      <c r="W109" s="84"/>
    </row>
    <row r="110" spans="1:23" ht="9.9499999999999993" customHeight="1">
      <c r="A110" s="142"/>
      <c r="B110" s="112"/>
      <c r="C110" s="112"/>
      <c r="D110" s="112"/>
      <c r="E110" s="112"/>
      <c r="F110" s="112"/>
      <c r="G110" s="113"/>
      <c r="H110" s="113"/>
      <c r="I110" s="113"/>
      <c r="J110" s="113"/>
      <c r="K110" s="113"/>
      <c r="L110" s="113"/>
      <c r="M110" s="113"/>
      <c r="N110" s="113"/>
      <c r="O110" s="113"/>
      <c r="P110" s="113"/>
      <c r="Q110" s="113"/>
      <c r="R110" s="113"/>
      <c r="S110" s="113"/>
      <c r="T110" s="113"/>
      <c r="U110" s="113"/>
      <c r="V110" s="115"/>
      <c r="W110" s="84"/>
    </row>
    <row r="111" spans="1:23" ht="8.1" customHeight="1">
      <c r="A111" s="116">
        <v>0</v>
      </c>
      <c r="B111" s="116"/>
      <c r="C111" s="116"/>
      <c r="D111" s="116"/>
      <c r="E111" s="116"/>
      <c r="F111" s="116"/>
      <c r="G111" s="84"/>
      <c r="H111" s="117"/>
      <c r="I111" s="117"/>
      <c r="J111" s="117"/>
      <c r="K111" s="117"/>
      <c r="L111" s="117"/>
      <c r="M111" s="117"/>
      <c r="N111" s="117"/>
      <c r="O111" s="117"/>
      <c r="P111" s="117"/>
      <c r="Q111" s="117"/>
      <c r="R111" s="117"/>
      <c r="S111" s="117"/>
      <c r="T111" s="117"/>
      <c r="U111" s="117"/>
      <c r="V111" s="117"/>
      <c r="W111" s="81">
        <v>0</v>
      </c>
    </row>
  </sheetData>
  <mergeCells count="1">
    <mergeCell ref="A8:V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C61D-F426-4AD3-80C3-E0CF050724D4}">
  <sheetPr codeName="Foglio6"/>
  <dimension ref="A1:BP111"/>
  <sheetViews>
    <sheetView workbookViewId="0"/>
  </sheetViews>
  <sheetFormatPr defaultRowHeight="15"/>
  <cols>
    <col min="1" max="1" width="4.7109375" customWidth="1"/>
    <col min="2" max="2" width="7.140625" customWidth="1"/>
    <col min="3" max="3" width="34.140625" customWidth="1"/>
    <col min="4" max="4" width="2.7109375" customWidth="1"/>
    <col min="5" max="5" width="20" customWidth="1"/>
    <col min="6" max="6" width="21.7109375" customWidth="1"/>
    <col min="7" max="7" width="6.7109375" customWidth="1"/>
    <col min="8" max="8" width="12.7109375" customWidth="1"/>
    <col min="9" max="9" width="6.28515625" customWidth="1"/>
    <col min="10" max="11" width="11.5703125" customWidth="1"/>
    <col min="12" max="12" width="31.7109375" customWidth="1"/>
    <col min="13" max="13" width="12.42578125" customWidth="1"/>
    <col min="14" max="14" width="7.7109375" customWidth="1"/>
    <col min="15" max="15" width="23.28515625" customWidth="1"/>
    <col min="16" max="16" width="19.7109375" customWidth="1"/>
    <col min="17" max="17" width="26.140625" customWidth="1"/>
    <col min="18" max="18" width="7.7109375" customWidth="1"/>
    <col min="19" max="19" width="11.7109375" customWidth="1"/>
    <col min="20" max="20" width="5.7109375" customWidth="1"/>
    <col min="21" max="21" width="9.28515625" customWidth="1"/>
    <col min="22" max="22" width="14.5703125" customWidth="1"/>
    <col min="23" max="23" width="5.7109375" customWidth="1"/>
    <col min="24" max="24" width="22.28515625" customWidth="1"/>
    <col min="25" max="25" width="17.7109375" customWidth="1"/>
    <col min="26" max="26" width="17.85546875" customWidth="1"/>
    <col min="27" max="27" width="6" customWidth="1"/>
    <col min="29" max="29" width="6.140625" customWidth="1"/>
    <col min="30" max="30" width="9.28515625" customWidth="1"/>
    <col min="31" max="31" width="14.5703125" customWidth="1"/>
    <col min="32" max="32" width="7.7109375" customWidth="1"/>
    <col min="33" max="33" width="22.28515625" customWidth="1"/>
    <col min="34" max="34" width="17.5703125" customWidth="1"/>
    <col min="35" max="35" width="19.7109375" customWidth="1"/>
    <col min="36" max="36" width="6" customWidth="1"/>
    <col min="37" max="37" width="5.7109375" customWidth="1"/>
    <col min="38" max="38" width="6.140625" customWidth="1"/>
    <col min="39" max="39" width="9.28515625" customWidth="1"/>
    <col min="40" max="40" width="14.5703125" customWidth="1"/>
    <col min="41" max="41" width="7.7109375" customWidth="1"/>
    <col min="42" max="42" width="22.28515625" customWidth="1"/>
    <col min="43" max="43" width="17" customWidth="1"/>
    <col min="44" max="44" width="19.7109375" customWidth="1"/>
    <col min="45" max="45" width="7.7109375" customWidth="1"/>
    <col min="46" max="46" width="16.85546875" customWidth="1"/>
    <col min="47" max="47" width="5.7109375" customWidth="1"/>
    <col min="48" max="48" width="9.28515625" customWidth="1"/>
    <col min="49" max="49" width="14.5703125" customWidth="1"/>
    <col min="50" max="67" width="0" hidden="1" customWidth="1"/>
    <col min="68" max="68" width="1.7109375" customWidth="1"/>
  </cols>
  <sheetData>
    <row r="1" spans="1:68" ht="15" customHeight="1">
      <c r="A1" s="143" t="s">
        <v>487</v>
      </c>
      <c r="B1" s="144"/>
      <c r="C1" s="144"/>
      <c r="D1" s="144"/>
      <c r="E1" s="144"/>
      <c r="F1" s="144"/>
      <c r="G1" s="144"/>
      <c r="H1" s="144"/>
      <c r="I1" s="144"/>
      <c r="J1" s="144"/>
      <c r="K1" s="144"/>
      <c r="L1" s="145"/>
      <c r="M1" s="145"/>
      <c r="N1" s="145"/>
      <c r="O1" s="145"/>
      <c r="P1" s="145"/>
      <c r="Q1" s="145"/>
      <c r="R1" s="145"/>
      <c r="S1" s="145"/>
      <c r="T1" s="145"/>
      <c r="U1" s="145"/>
      <c r="V1" s="146"/>
      <c r="W1" s="146"/>
      <c r="X1" s="146"/>
      <c r="Y1" s="146"/>
      <c r="Z1" s="146"/>
      <c r="AA1" s="147"/>
      <c r="AB1" s="147"/>
      <c r="AC1" s="147"/>
      <c r="AD1" s="146"/>
      <c r="AE1" s="146"/>
      <c r="AF1" s="146"/>
      <c r="AG1" s="146"/>
      <c r="AH1" s="146"/>
      <c r="AI1" s="146"/>
      <c r="AJ1" s="147"/>
      <c r="AK1" s="147"/>
      <c r="AL1" s="147"/>
      <c r="AM1" s="146"/>
      <c r="AN1" s="146"/>
      <c r="AO1" s="146"/>
      <c r="AP1" s="146"/>
      <c r="AQ1" s="146"/>
      <c r="AR1" s="146"/>
      <c r="AS1" s="147"/>
      <c r="AT1" s="147"/>
      <c r="AU1" s="147"/>
      <c r="AV1" s="146"/>
      <c r="AW1" s="146"/>
      <c r="AX1" s="84"/>
      <c r="AY1" s="84"/>
      <c r="AZ1" s="84"/>
      <c r="BA1" s="84"/>
      <c r="BB1" s="84"/>
      <c r="BC1" s="84"/>
      <c r="BD1" s="84"/>
      <c r="BE1" s="84"/>
      <c r="BF1" s="84"/>
      <c r="BG1" s="84"/>
      <c r="BH1" s="84"/>
      <c r="BI1" s="84"/>
      <c r="BJ1" s="84"/>
      <c r="BK1" s="84"/>
      <c r="BL1" s="84"/>
      <c r="BM1" s="84"/>
      <c r="BN1" s="84"/>
      <c r="BO1" s="81"/>
      <c r="BP1" s="148">
        <v>0</v>
      </c>
    </row>
    <row r="2" spans="1:68" hidden="1">
      <c r="A2" s="82"/>
      <c r="B2" s="83"/>
      <c r="C2" s="149"/>
      <c r="D2" s="150"/>
      <c r="E2" s="150"/>
      <c r="F2" s="83"/>
      <c r="G2" s="82"/>
      <c r="H2" s="82"/>
      <c r="I2" s="82"/>
      <c r="J2" s="82"/>
      <c r="K2" s="82"/>
      <c r="L2" s="82"/>
      <c r="M2" s="82"/>
      <c r="N2" s="82"/>
      <c r="O2" s="82"/>
      <c r="P2" s="83"/>
      <c r="Q2" s="83"/>
      <c r="R2" s="150"/>
      <c r="S2" s="83"/>
      <c r="T2" s="82"/>
      <c r="U2" s="83"/>
      <c r="V2" s="83"/>
      <c r="W2" s="83"/>
      <c r="X2" s="83"/>
      <c r="Y2" s="83"/>
      <c r="Z2" s="83"/>
      <c r="AA2" s="82"/>
      <c r="AB2" s="82"/>
      <c r="AC2" s="82"/>
      <c r="AD2" s="83"/>
      <c r="AE2" s="83"/>
      <c r="AF2" s="83"/>
      <c r="AG2" s="83"/>
      <c r="AH2" s="83"/>
      <c r="AI2" s="83"/>
      <c r="AJ2" s="82"/>
      <c r="AK2" s="82"/>
      <c r="AL2" s="82"/>
      <c r="AM2" s="83"/>
      <c r="AN2" s="83"/>
      <c r="AO2" s="83"/>
      <c r="AP2" s="83"/>
      <c r="AQ2" s="83"/>
      <c r="AR2" s="83"/>
      <c r="AS2" s="82"/>
      <c r="AT2" s="82"/>
      <c r="AU2" s="82"/>
      <c r="AV2" s="83"/>
      <c r="AW2" s="83"/>
      <c r="AX2" s="83"/>
      <c r="AY2" s="83"/>
      <c r="AZ2" s="83"/>
      <c r="BA2" s="83"/>
      <c r="BB2" s="83"/>
      <c r="BC2" s="83"/>
      <c r="BD2" s="83"/>
      <c r="BE2" s="83"/>
      <c r="BF2" s="83"/>
      <c r="BG2" s="83"/>
      <c r="BH2" s="83"/>
      <c r="BI2" s="83"/>
      <c r="BJ2" s="83"/>
      <c r="BK2" s="83"/>
      <c r="BL2" s="83"/>
      <c r="BM2" s="83"/>
      <c r="BN2" s="83"/>
      <c r="BO2" s="83"/>
      <c r="BP2" s="146"/>
    </row>
    <row r="3" spans="1:68" hidden="1">
      <c r="A3" s="82"/>
      <c r="B3" s="83"/>
      <c r="C3" s="149"/>
      <c r="D3" s="150"/>
      <c r="E3" s="150"/>
      <c r="F3" s="83"/>
      <c r="G3" s="82"/>
      <c r="H3" s="82"/>
      <c r="I3" s="82"/>
      <c r="J3" s="82"/>
      <c r="K3" s="82"/>
      <c r="L3" s="82"/>
      <c r="M3" s="82"/>
      <c r="N3" s="82"/>
      <c r="O3" s="82"/>
      <c r="P3" s="83"/>
      <c r="Q3" s="83"/>
      <c r="R3" s="150"/>
      <c r="S3" s="83"/>
      <c r="T3" s="82"/>
      <c r="U3" s="83"/>
      <c r="V3" s="83"/>
      <c r="W3" s="83"/>
      <c r="X3" s="83"/>
      <c r="Y3" s="83"/>
      <c r="Z3" s="83"/>
      <c r="AA3" s="82"/>
      <c r="AB3" s="82"/>
      <c r="AC3" s="82"/>
      <c r="AD3" s="83"/>
      <c r="AE3" s="83"/>
      <c r="AF3" s="83"/>
      <c r="AG3" s="83"/>
      <c r="AH3" s="83"/>
      <c r="AI3" s="83"/>
      <c r="AJ3" s="82"/>
      <c r="AK3" s="82"/>
      <c r="AL3" s="82"/>
      <c r="AM3" s="83"/>
      <c r="AN3" s="83"/>
      <c r="AO3" s="83"/>
      <c r="AP3" s="83"/>
      <c r="AQ3" s="83"/>
      <c r="AR3" s="83"/>
      <c r="AS3" s="82"/>
      <c r="AT3" s="82"/>
      <c r="AU3" s="82"/>
      <c r="AV3" s="83"/>
      <c r="AW3" s="83"/>
      <c r="AX3" s="83"/>
      <c r="AY3" s="83"/>
      <c r="AZ3" s="83"/>
      <c r="BA3" s="83"/>
      <c r="BB3" s="83"/>
      <c r="BC3" s="83"/>
      <c r="BD3" s="83"/>
      <c r="BE3" s="83"/>
      <c r="BF3" s="83"/>
      <c r="BG3" s="83"/>
      <c r="BH3" s="83"/>
      <c r="BI3" s="83"/>
      <c r="BJ3" s="83"/>
      <c r="BK3" s="83"/>
      <c r="BL3" s="83"/>
      <c r="BM3" s="83"/>
      <c r="BN3" s="83"/>
      <c r="BO3" s="83"/>
      <c r="BP3" s="146"/>
    </row>
    <row r="4" spans="1:68" hidden="1">
      <c r="A4" s="82"/>
      <c r="B4" s="83"/>
      <c r="C4" s="149"/>
      <c r="D4" s="150"/>
      <c r="E4" s="150"/>
      <c r="F4" s="83"/>
      <c r="G4" s="82"/>
      <c r="H4" s="82"/>
      <c r="I4" s="82"/>
      <c r="J4" s="82"/>
      <c r="K4" s="82"/>
      <c r="L4" s="82"/>
      <c r="M4" s="82"/>
      <c r="N4" s="82"/>
      <c r="O4" s="82"/>
      <c r="P4" s="83"/>
      <c r="Q4" s="83"/>
      <c r="R4" s="150"/>
      <c r="S4" s="83"/>
      <c r="T4" s="82"/>
      <c r="U4" s="83"/>
      <c r="V4" s="83"/>
      <c r="W4" s="83"/>
      <c r="X4" s="83"/>
      <c r="Y4" s="83"/>
      <c r="Z4" s="83"/>
      <c r="AA4" s="82"/>
      <c r="AB4" s="82"/>
      <c r="AC4" s="82"/>
      <c r="AD4" s="83"/>
      <c r="AE4" s="83"/>
      <c r="AF4" s="83"/>
      <c r="AG4" s="83"/>
      <c r="AH4" s="83"/>
      <c r="AI4" s="83"/>
      <c r="AJ4" s="82"/>
      <c r="AK4" s="82"/>
      <c r="AL4" s="82"/>
      <c r="AM4" s="83"/>
      <c r="AN4" s="83"/>
      <c r="AO4" s="83"/>
      <c r="AP4" s="83"/>
      <c r="AQ4" s="83"/>
      <c r="AR4" s="83"/>
      <c r="AS4" s="82"/>
      <c r="AT4" s="82"/>
      <c r="AU4" s="82"/>
      <c r="AV4" s="83"/>
      <c r="AW4" s="83"/>
      <c r="AX4" s="83"/>
      <c r="AY4" s="83"/>
      <c r="AZ4" s="83"/>
      <c r="BA4" s="83"/>
      <c r="BB4" s="83"/>
      <c r="BC4" s="83"/>
      <c r="BD4" s="83"/>
      <c r="BE4" s="83"/>
      <c r="BF4" s="83"/>
      <c r="BG4" s="83"/>
      <c r="BH4" s="83"/>
      <c r="BI4" s="83"/>
      <c r="BJ4" s="83"/>
      <c r="BK4" s="83"/>
      <c r="BL4" s="83"/>
      <c r="BM4" s="83"/>
      <c r="BN4" s="83"/>
      <c r="BO4" s="83"/>
      <c r="BP4" s="146"/>
    </row>
    <row r="5" spans="1:68" hidden="1">
      <c r="A5" s="82"/>
      <c r="B5" s="83"/>
      <c r="C5" s="149"/>
      <c r="D5" s="150"/>
      <c r="E5" s="150"/>
      <c r="F5" s="83"/>
      <c r="G5" s="82"/>
      <c r="H5" s="82"/>
      <c r="I5" s="82"/>
      <c r="J5" s="82"/>
      <c r="K5" s="82"/>
      <c r="L5" s="82"/>
      <c r="M5" s="82"/>
      <c r="N5" s="82"/>
      <c r="O5" s="82"/>
      <c r="P5" s="83"/>
      <c r="Q5" s="83"/>
      <c r="R5" s="150"/>
      <c r="S5" s="83"/>
      <c r="T5" s="82"/>
      <c r="U5" s="83"/>
      <c r="V5" s="83"/>
      <c r="W5" s="83"/>
      <c r="X5" s="83"/>
      <c r="Y5" s="83"/>
      <c r="Z5" s="83"/>
      <c r="AA5" s="82"/>
      <c r="AB5" s="82"/>
      <c r="AC5" s="82"/>
      <c r="AD5" s="83"/>
      <c r="AE5" s="83"/>
      <c r="AF5" s="83"/>
      <c r="AG5" s="83"/>
      <c r="AH5" s="83"/>
      <c r="AI5" s="83"/>
      <c r="AJ5" s="82"/>
      <c r="AK5" s="82"/>
      <c r="AL5" s="82"/>
      <c r="AM5" s="83"/>
      <c r="AN5" s="83"/>
      <c r="AO5" s="83"/>
      <c r="AP5" s="83"/>
      <c r="AQ5" s="83"/>
      <c r="AR5" s="83"/>
      <c r="AS5" s="82"/>
      <c r="AT5" s="82"/>
      <c r="AU5" s="82"/>
      <c r="AV5" s="83"/>
      <c r="AW5" s="83"/>
      <c r="AX5" s="83"/>
      <c r="AY5" s="83"/>
      <c r="AZ5" s="83"/>
      <c r="BA5" s="83"/>
      <c r="BB5" s="83"/>
      <c r="BC5" s="83"/>
      <c r="BD5" s="83"/>
      <c r="BE5" s="83"/>
      <c r="BF5" s="83"/>
      <c r="BG5" s="83"/>
      <c r="BH5" s="83"/>
      <c r="BI5" s="83"/>
      <c r="BJ5" s="83"/>
      <c r="BK5" s="83"/>
      <c r="BL5" s="83"/>
      <c r="BM5" s="83"/>
      <c r="BN5" s="83"/>
      <c r="BO5" s="83"/>
      <c r="BP5" s="146"/>
    </row>
    <row r="6" spans="1:68" ht="15.75" hidden="1">
      <c r="A6" s="151"/>
      <c r="B6" s="151"/>
      <c r="C6" s="151"/>
      <c r="D6" s="151"/>
      <c r="E6" s="151"/>
      <c r="F6" s="151"/>
      <c r="G6" s="151"/>
      <c r="H6" s="151"/>
      <c r="I6" s="151"/>
      <c r="J6" s="82"/>
      <c r="K6" s="82"/>
      <c r="L6" s="82"/>
      <c r="M6" s="82"/>
      <c r="N6" s="82"/>
      <c r="O6" s="82"/>
      <c r="P6" s="83"/>
      <c r="Q6" s="83"/>
      <c r="R6" s="150"/>
      <c r="S6" s="83"/>
      <c r="T6" s="82"/>
      <c r="U6" s="83"/>
      <c r="V6" s="83"/>
      <c r="W6" s="83"/>
      <c r="X6" s="83"/>
      <c r="Y6" s="83"/>
      <c r="Z6" s="83"/>
      <c r="AA6" s="82"/>
      <c r="AB6" s="82"/>
      <c r="AC6" s="82"/>
      <c r="AD6" s="83"/>
      <c r="AE6" s="83"/>
      <c r="AF6" s="83"/>
      <c r="AG6" s="83"/>
      <c r="AH6" s="83"/>
      <c r="AI6" s="83"/>
      <c r="AJ6" s="82"/>
      <c r="AK6" s="82"/>
      <c r="AL6" s="82"/>
      <c r="AM6" s="83"/>
      <c r="AN6" s="83"/>
      <c r="AO6" s="83"/>
      <c r="AP6" s="83"/>
      <c r="AQ6" s="83"/>
      <c r="AR6" s="83"/>
      <c r="AS6" s="82"/>
      <c r="AT6" s="82"/>
      <c r="AU6" s="82"/>
      <c r="AV6" s="83"/>
      <c r="AW6" s="83"/>
      <c r="AX6" s="83"/>
      <c r="AY6" s="83"/>
      <c r="AZ6" s="83"/>
      <c r="BA6" s="83"/>
      <c r="BB6" s="82"/>
      <c r="BC6" s="83"/>
      <c r="BD6" s="82"/>
      <c r="BE6" s="83"/>
      <c r="BF6" s="83"/>
      <c r="BG6" s="83"/>
      <c r="BH6" s="83"/>
      <c r="BI6" s="83"/>
      <c r="BJ6" s="83"/>
      <c r="BK6" s="82"/>
      <c r="BL6" s="83"/>
      <c r="BM6" s="82"/>
      <c r="BN6" s="83"/>
      <c r="BO6" s="83"/>
      <c r="BP6" s="146"/>
    </row>
    <row r="7" spans="1:68" ht="18" customHeight="1">
      <c r="A7" s="152" t="str">
        <f>'iP1'!A5</f>
        <v>Condominio "PROTOTIPO"</v>
      </c>
      <c r="B7" s="153"/>
      <c r="C7" s="154"/>
      <c r="D7" s="154"/>
      <c r="E7" s="154"/>
      <c r="F7" s="154"/>
      <c r="G7" s="155"/>
      <c r="H7" s="155"/>
      <c r="I7" s="155"/>
      <c r="J7" s="155"/>
      <c r="K7" s="155"/>
      <c r="L7" s="155"/>
      <c r="M7" s="155"/>
      <c r="N7" s="156"/>
      <c r="O7" s="82"/>
      <c r="P7" s="83"/>
      <c r="Q7" s="83"/>
      <c r="R7" s="150"/>
      <c r="S7" s="83"/>
      <c r="T7" s="82"/>
      <c r="U7" s="83"/>
      <c r="V7" s="83"/>
      <c r="W7" s="83"/>
      <c r="X7" s="83"/>
      <c r="Y7" s="83"/>
      <c r="Z7" s="83"/>
      <c r="AA7" s="82"/>
      <c r="AB7" s="82"/>
      <c r="AC7" s="82"/>
      <c r="AD7" s="83"/>
      <c r="AE7" s="83"/>
      <c r="AF7" s="83"/>
      <c r="AG7" s="83"/>
      <c r="AH7" s="83"/>
      <c r="AI7" s="83"/>
      <c r="AJ7" s="82"/>
      <c r="AK7" s="82"/>
      <c r="AL7" s="82"/>
      <c r="AM7" s="83"/>
      <c r="AN7" s="83"/>
      <c r="AO7" s="83"/>
      <c r="AP7" s="83"/>
      <c r="AQ7" s="83"/>
      <c r="AR7" s="83"/>
      <c r="AS7" s="82"/>
      <c r="AT7" s="82"/>
      <c r="AU7" s="82"/>
      <c r="AV7" s="83"/>
      <c r="AW7" s="83"/>
      <c r="AX7" s="83"/>
      <c r="AY7" s="83"/>
      <c r="AZ7" s="83"/>
      <c r="BA7" s="83"/>
      <c r="BB7" s="82"/>
      <c r="BC7" s="83"/>
      <c r="BD7" s="82"/>
      <c r="BE7" s="83"/>
      <c r="BF7" s="83"/>
      <c r="BG7" s="83"/>
      <c r="BH7" s="83"/>
      <c r="BI7" s="83"/>
      <c r="BJ7" s="83"/>
      <c r="BK7" s="82"/>
      <c r="BL7" s="83"/>
      <c r="BM7" s="82"/>
      <c r="BN7" s="83"/>
      <c r="BO7" s="83"/>
      <c r="BP7" s="146"/>
    </row>
    <row r="8" spans="1:68" ht="18" customHeight="1">
      <c r="A8" s="157"/>
      <c r="B8" s="158"/>
      <c r="C8" s="159" t="s">
        <v>488</v>
      </c>
      <c r="D8" s="160"/>
      <c r="E8" s="160"/>
      <c r="F8" s="160"/>
      <c r="G8" s="160"/>
      <c r="H8" s="160"/>
      <c r="I8" s="160"/>
      <c r="J8" s="160"/>
      <c r="K8" s="160"/>
      <c r="L8" s="160"/>
      <c r="M8" s="160"/>
      <c r="N8" s="161" t="s">
        <v>489</v>
      </c>
      <c r="O8" s="161"/>
      <c r="P8" s="161"/>
      <c r="Q8" s="161"/>
      <c r="R8" s="161"/>
      <c r="S8" s="161"/>
      <c r="T8" s="161"/>
      <c r="U8" s="161"/>
      <c r="V8" s="161"/>
      <c r="W8" s="160" t="s">
        <v>490</v>
      </c>
      <c r="X8" s="160"/>
      <c r="Y8" s="160"/>
      <c r="Z8" s="160"/>
      <c r="AA8" s="160"/>
      <c r="AB8" s="160"/>
      <c r="AC8" s="160"/>
      <c r="AD8" s="160"/>
      <c r="AE8" s="160"/>
      <c r="AF8" s="161" t="s">
        <v>491</v>
      </c>
      <c r="AG8" s="161"/>
      <c r="AH8" s="161"/>
      <c r="AI8" s="161"/>
      <c r="AJ8" s="161"/>
      <c r="AK8" s="161"/>
      <c r="AL8" s="161"/>
      <c r="AM8" s="161"/>
      <c r="AN8" s="161"/>
      <c r="AO8" s="160" t="s">
        <v>492</v>
      </c>
      <c r="AP8" s="160"/>
      <c r="AQ8" s="160"/>
      <c r="AR8" s="160"/>
      <c r="AS8" s="160"/>
      <c r="AT8" s="160"/>
      <c r="AU8" s="160"/>
      <c r="AV8" s="160"/>
      <c r="AW8" s="160"/>
      <c r="AX8" s="161" t="s">
        <v>493</v>
      </c>
      <c r="AY8" s="161"/>
      <c r="AZ8" s="161"/>
      <c r="BA8" s="161"/>
      <c r="BB8" s="161"/>
      <c r="BC8" s="161"/>
      <c r="BD8" s="161"/>
      <c r="BE8" s="161"/>
      <c r="BF8" s="161"/>
      <c r="BG8" s="160" t="s">
        <v>494</v>
      </c>
      <c r="BH8" s="160"/>
      <c r="BI8" s="160"/>
      <c r="BJ8" s="160"/>
      <c r="BK8" s="160"/>
      <c r="BL8" s="160"/>
      <c r="BM8" s="160"/>
      <c r="BN8" s="160"/>
      <c r="BO8" s="160"/>
      <c r="BP8" s="146"/>
    </row>
    <row r="9" spans="1:68" ht="15.95" customHeight="1">
      <c r="A9" s="162" t="s">
        <v>495</v>
      </c>
      <c r="B9" s="163" t="s">
        <v>496</v>
      </c>
      <c r="C9" s="164"/>
      <c r="D9" s="165"/>
      <c r="E9" s="166" t="s">
        <v>497</v>
      </c>
      <c r="F9" s="166"/>
      <c r="G9" s="166"/>
      <c r="H9" s="166"/>
      <c r="I9" s="166"/>
      <c r="J9" s="166"/>
      <c r="K9" s="166"/>
      <c r="L9" s="166"/>
      <c r="M9" s="166"/>
      <c r="N9" s="167" t="s">
        <v>498</v>
      </c>
      <c r="O9" s="168" t="s">
        <v>27</v>
      </c>
      <c r="P9" s="169" t="s">
        <v>499</v>
      </c>
      <c r="Q9" s="169"/>
      <c r="R9" s="169"/>
      <c r="S9" s="169"/>
      <c r="T9" s="169"/>
      <c r="U9" s="169" t="s">
        <v>497</v>
      </c>
      <c r="V9" s="169"/>
      <c r="W9" s="170" t="s">
        <v>498</v>
      </c>
      <c r="X9" s="171" t="s">
        <v>27</v>
      </c>
      <c r="Y9" s="172" t="s">
        <v>499</v>
      </c>
      <c r="Z9" s="172"/>
      <c r="AA9" s="172"/>
      <c r="AB9" s="172"/>
      <c r="AC9" s="172"/>
      <c r="AD9" s="172" t="s">
        <v>497</v>
      </c>
      <c r="AE9" s="172"/>
      <c r="AF9" s="167" t="s">
        <v>498</v>
      </c>
      <c r="AG9" s="168" t="s">
        <v>27</v>
      </c>
      <c r="AH9" s="169" t="s">
        <v>499</v>
      </c>
      <c r="AI9" s="169"/>
      <c r="AJ9" s="169"/>
      <c r="AK9" s="169"/>
      <c r="AL9" s="169"/>
      <c r="AM9" s="169" t="s">
        <v>497</v>
      </c>
      <c r="AN9" s="169"/>
      <c r="AO9" s="170" t="s">
        <v>498</v>
      </c>
      <c r="AP9" s="171" t="s">
        <v>27</v>
      </c>
      <c r="AQ9" s="172" t="s">
        <v>499</v>
      </c>
      <c r="AR9" s="172"/>
      <c r="AS9" s="172"/>
      <c r="AT9" s="172"/>
      <c r="AU9" s="172"/>
      <c r="AV9" s="172" t="s">
        <v>497</v>
      </c>
      <c r="AW9" s="172"/>
      <c r="AX9" s="167" t="s">
        <v>498</v>
      </c>
      <c r="AY9" s="168" t="s">
        <v>27</v>
      </c>
      <c r="AZ9" s="169" t="s">
        <v>499</v>
      </c>
      <c r="BA9" s="169"/>
      <c r="BB9" s="169"/>
      <c r="BC9" s="169"/>
      <c r="BD9" s="169"/>
      <c r="BE9" s="169" t="s">
        <v>497</v>
      </c>
      <c r="BF9" s="169"/>
      <c r="BG9" s="170" t="s">
        <v>498</v>
      </c>
      <c r="BH9" s="171" t="s">
        <v>27</v>
      </c>
      <c r="BI9" s="172" t="s">
        <v>499</v>
      </c>
      <c r="BJ9" s="172"/>
      <c r="BK9" s="172"/>
      <c r="BL9" s="172"/>
      <c r="BM9" s="172"/>
      <c r="BN9" s="172" t="s">
        <v>497</v>
      </c>
      <c r="BO9" s="172"/>
      <c r="BP9" s="146"/>
    </row>
    <row r="10" spans="1:68" ht="15.95" customHeight="1">
      <c r="A10" s="173"/>
      <c r="B10" s="174" t="s">
        <v>500</v>
      </c>
      <c r="C10" s="175" t="s">
        <v>501</v>
      </c>
      <c r="D10" s="176" t="s">
        <v>502</v>
      </c>
      <c r="E10" s="177" t="s">
        <v>503</v>
      </c>
      <c r="F10" s="176" t="s">
        <v>504</v>
      </c>
      <c r="G10" s="176" t="s">
        <v>505</v>
      </c>
      <c r="H10" s="176" t="s">
        <v>506</v>
      </c>
      <c r="I10" s="176" t="s">
        <v>507</v>
      </c>
      <c r="J10" s="177" t="s">
        <v>508</v>
      </c>
      <c r="K10" s="177" t="s">
        <v>509</v>
      </c>
      <c r="L10" s="177" t="s">
        <v>510</v>
      </c>
      <c r="M10" s="177" t="s">
        <v>511</v>
      </c>
      <c r="N10" s="178" t="s">
        <v>512</v>
      </c>
      <c r="O10" s="179" t="s">
        <v>513</v>
      </c>
      <c r="P10" s="179" t="s">
        <v>514</v>
      </c>
      <c r="Q10" s="179" t="s">
        <v>515</v>
      </c>
      <c r="R10" s="179" t="s">
        <v>505</v>
      </c>
      <c r="S10" s="179" t="s">
        <v>506</v>
      </c>
      <c r="T10" s="180" t="s">
        <v>516</v>
      </c>
      <c r="U10" s="181" t="s">
        <v>517</v>
      </c>
      <c r="V10" s="181" t="s">
        <v>510</v>
      </c>
      <c r="W10" s="182" t="s">
        <v>512</v>
      </c>
      <c r="X10" s="177" t="s">
        <v>513</v>
      </c>
      <c r="Y10" s="177" t="s">
        <v>514</v>
      </c>
      <c r="Z10" s="177" t="s">
        <v>515</v>
      </c>
      <c r="AA10" s="177" t="s">
        <v>505</v>
      </c>
      <c r="AB10" s="177" t="s">
        <v>506</v>
      </c>
      <c r="AC10" s="183" t="s">
        <v>516</v>
      </c>
      <c r="AD10" s="177" t="s">
        <v>517</v>
      </c>
      <c r="AE10" s="177" t="s">
        <v>510</v>
      </c>
      <c r="AF10" s="184" t="s">
        <v>512</v>
      </c>
      <c r="AG10" s="181" t="s">
        <v>513</v>
      </c>
      <c r="AH10" s="181" t="s">
        <v>514</v>
      </c>
      <c r="AI10" s="181" t="s">
        <v>515</v>
      </c>
      <c r="AJ10" s="181" t="s">
        <v>505</v>
      </c>
      <c r="AK10" s="181" t="s">
        <v>506</v>
      </c>
      <c r="AL10" s="185" t="s">
        <v>516</v>
      </c>
      <c r="AM10" s="181" t="s">
        <v>517</v>
      </c>
      <c r="AN10" s="181" t="s">
        <v>510</v>
      </c>
      <c r="AO10" s="182" t="s">
        <v>512</v>
      </c>
      <c r="AP10" s="177" t="s">
        <v>513</v>
      </c>
      <c r="AQ10" s="177" t="s">
        <v>514</v>
      </c>
      <c r="AR10" s="177" t="s">
        <v>515</v>
      </c>
      <c r="AS10" s="177" t="s">
        <v>505</v>
      </c>
      <c r="AT10" s="177" t="s">
        <v>506</v>
      </c>
      <c r="AU10" s="183" t="s">
        <v>516</v>
      </c>
      <c r="AV10" s="177" t="s">
        <v>517</v>
      </c>
      <c r="AW10" s="177" t="s">
        <v>510</v>
      </c>
      <c r="AX10" s="184" t="s">
        <v>512</v>
      </c>
      <c r="AY10" s="181" t="s">
        <v>513</v>
      </c>
      <c r="AZ10" s="181" t="s">
        <v>514</v>
      </c>
      <c r="BA10" s="181" t="s">
        <v>515</v>
      </c>
      <c r="BB10" s="181" t="s">
        <v>505</v>
      </c>
      <c r="BC10" s="181" t="s">
        <v>506</v>
      </c>
      <c r="BD10" s="185" t="s">
        <v>516</v>
      </c>
      <c r="BE10" s="181" t="s">
        <v>517</v>
      </c>
      <c r="BF10" s="181" t="s">
        <v>510</v>
      </c>
      <c r="BG10" s="182" t="s">
        <v>512</v>
      </c>
      <c r="BH10" s="177" t="s">
        <v>513</v>
      </c>
      <c r="BI10" s="177" t="s">
        <v>514</v>
      </c>
      <c r="BJ10" s="177" t="s">
        <v>515</v>
      </c>
      <c r="BK10" s="177" t="s">
        <v>505</v>
      </c>
      <c r="BL10" s="177" t="s">
        <v>506</v>
      </c>
      <c r="BM10" s="183" t="s">
        <v>516</v>
      </c>
      <c r="BN10" s="177" t="s">
        <v>517</v>
      </c>
      <c r="BO10" s="177" t="s">
        <v>510</v>
      </c>
      <c r="BP10" s="146"/>
    </row>
    <row r="11" spans="1:68" ht="12.75" customHeight="1">
      <c r="A11" s="186">
        <v>1</v>
      </c>
      <c r="B11" s="187" t="s">
        <v>407</v>
      </c>
      <c r="C11" s="188" t="s">
        <v>518</v>
      </c>
      <c r="D11" s="189" t="s">
        <v>519</v>
      </c>
      <c r="E11" s="190"/>
      <c r="F11" s="191" t="s">
        <v>520</v>
      </c>
      <c r="G11" s="192" t="s">
        <v>521</v>
      </c>
      <c r="H11" s="101" t="s">
        <v>522</v>
      </c>
      <c r="I11" s="101" t="s">
        <v>523</v>
      </c>
      <c r="J11" s="102"/>
      <c r="K11" s="102"/>
      <c r="L11" s="193"/>
      <c r="M11" s="194"/>
      <c r="N11" s="195">
        <v>100</v>
      </c>
      <c r="O11" s="196" t="s">
        <v>518</v>
      </c>
      <c r="P11" s="197"/>
      <c r="Q11" s="100" t="s">
        <v>524</v>
      </c>
      <c r="R11" s="192" t="s">
        <v>521</v>
      </c>
      <c r="S11" s="101" t="s">
        <v>522</v>
      </c>
      <c r="T11" s="101" t="s">
        <v>523</v>
      </c>
      <c r="U11" s="102"/>
      <c r="V11" s="193"/>
      <c r="W11" s="195"/>
      <c r="X11" s="198"/>
      <c r="Y11" s="101"/>
      <c r="Z11" s="198"/>
      <c r="AA11" s="102"/>
      <c r="AB11" s="101"/>
      <c r="AC11" s="101"/>
      <c r="AD11" s="102"/>
      <c r="AE11" s="100"/>
      <c r="AF11" s="195"/>
      <c r="AG11" s="198"/>
      <c r="AH11" s="101"/>
      <c r="AI11" s="198"/>
      <c r="AJ11" s="101"/>
      <c r="AK11" s="101"/>
      <c r="AL11" s="102"/>
      <c r="AM11" s="102"/>
      <c r="AN11" s="198"/>
      <c r="AO11" s="195"/>
      <c r="AP11" s="198"/>
      <c r="AQ11" s="101"/>
      <c r="AR11" s="198"/>
      <c r="AS11" s="101"/>
      <c r="AT11" s="101"/>
      <c r="AU11" s="101"/>
      <c r="AV11" s="102"/>
      <c r="AW11" s="100"/>
      <c r="AX11" s="195"/>
      <c r="AY11" s="100"/>
      <c r="AZ11" s="102"/>
      <c r="BA11" s="100"/>
      <c r="BB11" s="102"/>
      <c r="BC11" s="102"/>
      <c r="BD11" s="102"/>
      <c r="BE11" s="102"/>
      <c r="BF11" s="100"/>
      <c r="BG11" s="195"/>
      <c r="BH11" s="100"/>
      <c r="BI11" s="102"/>
      <c r="BJ11" s="100"/>
      <c r="BK11" s="102"/>
      <c r="BL11" s="102"/>
      <c r="BM11" s="102"/>
      <c r="BN11" s="102"/>
      <c r="BO11" s="100"/>
      <c r="BP11" s="146"/>
    </row>
    <row r="12" spans="1:68" ht="12.75" customHeight="1">
      <c r="A12" s="186">
        <v>2</v>
      </c>
      <c r="B12" s="187" t="s">
        <v>399</v>
      </c>
      <c r="C12" s="188" t="s">
        <v>525</v>
      </c>
      <c r="D12" s="189" t="s">
        <v>526</v>
      </c>
      <c r="E12" s="190" t="s">
        <v>527</v>
      </c>
      <c r="F12" s="191" t="s">
        <v>528</v>
      </c>
      <c r="G12" s="192">
        <v>88068</v>
      </c>
      <c r="H12" s="101" t="s">
        <v>97</v>
      </c>
      <c r="I12" s="101" t="s">
        <v>529</v>
      </c>
      <c r="J12" s="102"/>
      <c r="K12" s="102"/>
      <c r="L12" s="199"/>
      <c r="M12" s="200"/>
      <c r="N12" s="195">
        <v>25</v>
      </c>
      <c r="O12" s="196" t="s">
        <v>530</v>
      </c>
      <c r="P12" s="201"/>
      <c r="Q12" s="100" t="s">
        <v>528</v>
      </c>
      <c r="R12" s="102">
        <v>88068</v>
      </c>
      <c r="S12" s="102" t="s">
        <v>97</v>
      </c>
      <c r="T12" s="102" t="s">
        <v>529</v>
      </c>
      <c r="U12" s="102"/>
      <c r="V12" s="190"/>
      <c r="W12" s="195">
        <v>25</v>
      </c>
      <c r="X12" s="198" t="s">
        <v>531</v>
      </c>
      <c r="Y12" s="101"/>
      <c r="Z12" s="100" t="s">
        <v>528</v>
      </c>
      <c r="AA12" s="101">
        <v>88068</v>
      </c>
      <c r="AB12" s="101" t="s">
        <v>97</v>
      </c>
      <c r="AC12" s="101" t="s">
        <v>529</v>
      </c>
      <c r="AD12" s="102"/>
      <c r="AE12" s="202"/>
      <c r="AF12" s="195">
        <v>25</v>
      </c>
      <c r="AG12" s="198" t="s">
        <v>532</v>
      </c>
      <c r="AH12" s="101"/>
      <c r="AI12" s="198" t="s">
        <v>533</v>
      </c>
      <c r="AJ12" s="101">
        <v>88060</v>
      </c>
      <c r="AK12" s="203" t="s">
        <v>534</v>
      </c>
      <c r="AL12" s="102" t="s">
        <v>529</v>
      </c>
      <c r="AM12" s="102"/>
      <c r="AN12" s="198"/>
      <c r="AO12" s="195">
        <v>25</v>
      </c>
      <c r="AP12" s="198" t="s">
        <v>535</v>
      </c>
      <c r="AQ12" s="101"/>
      <c r="AR12" s="198" t="s">
        <v>536</v>
      </c>
      <c r="AS12" s="101">
        <v>88060</v>
      </c>
      <c r="AT12" s="101" t="s">
        <v>534</v>
      </c>
      <c r="AU12" s="101" t="s">
        <v>529</v>
      </c>
      <c r="AV12" s="102"/>
      <c r="AW12" s="100"/>
      <c r="AX12" s="195"/>
      <c r="AY12" s="100"/>
      <c r="AZ12" s="102"/>
      <c r="BA12" s="100"/>
      <c r="BB12" s="102"/>
      <c r="BC12" s="102"/>
      <c r="BD12" s="102"/>
      <c r="BE12" s="102"/>
      <c r="BF12" s="100"/>
      <c r="BG12" s="195"/>
      <c r="BH12" s="100"/>
      <c r="BI12" s="102"/>
      <c r="BJ12" s="100"/>
      <c r="BK12" s="102"/>
      <c r="BL12" s="102"/>
      <c r="BM12" s="102"/>
      <c r="BN12" s="102"/>
      <c r="BO12" s="100"/>
      <c r="BP12" s="146"/>
    </row>
    <row r="13" spans="1:68" ht="12.75" customHeight="1">
      <c r="A13" s="186">
        <v>3</v>
      </c>
      <c r="B13" s="187" t="s">
        <v>412</v>
      </c>
      <c r="C13" s="188" t="s">
        <v>537</v>
      </c>
      <c r="D13" s="189" t="s">
        <v>538</v>
      </c>
      <c r="E13" s="190"/>
      <c r="F13" s="191" t="s">
        <v>539</v>
      </c>
      <c r="G13" s="192">
        <v>88068</v>
      </c>
      <c r="H13" s="101" t="s">
        <v>97</v>
      </c>
      <c r="I13" s="101" t="s">
        <v>529</v>
      </c>
      <c r="J13" s="102"/>
      <c r="K13" s="101"/>
      <c r="L13" s="193"/>
      <c r="M13" s="194"/>
      <c r="N13" s="195">
        <v>100</v>
      </c>
      <c r="O13" s="196" t="s">
        <v>537</v>
      </c>
      <c r="P13" s="201"/>
      <c r="Q13" s="100" t="s">
        <v>539</v>
      </c>
      <c r="R13" s="192">
        <v>88068</v>
      </c>
      <c r="S13" s="101" t="s">
        <v>97</v>
      </c>
      <c r="T13" s="101" t="s">
        <v>529</v>
      </c>
      <c r="U13" s="101"/>
      <c r="V13" s="193"/>
      <c r="W13" s="195"/>
      <c r="X13" s="198"/>
      <c r="Y13" s="101"/>
      <c r="Z13" s="198"/>
      <c r="AA13" s="102"/>
      <c r="AB13" s="101"/>
      <c r="AC13" s="101"/>
      <c r="AD13" s="102"/>
      <c r="AE13" s="100"/>
      <c r="AF13" s="195"/>
      <c r="AG13" s="198"/>
      <c r="AH13" s="101"/>
      <c r="AI13" s="198"/>
      <c r="AJ13" s="101"/>
      <c r="AK13" s="101"/>
      <c r="AL13" s="102"/>
      <c r="AM13" s="102"/>
      <c r="AN13" s="198"/>
      <c r="AO13" s="195"/>
      <c r="AP13" s="198"/>
      <c r="AQ13" s="101"/>
      <c r="AR13" s="198"/>
      <c r="AS13" s="101"/>
      <c r="AT13" s="101"/>
      <c r="AU13" s="101"/>
      <c r="AV13" s="102"/>
      <c r="AW13" s="100"/>
      <c r="AX13" s="195"/>
      <c r="AY13" s="100"/>
      <c r="AZ13" s="102"/>
      <c r="BA13" s="100"/>
      <c r="BB13" s="102"/>
      <c r="BC13" s="102"/>
      <c r="BD13" s="102"/>
      <c r="BE13" s="102"/>
      <c r="BF13" s="100"/>
      <c r="BG13" s="195"/>
      <c r="BH13" s="100"/>
      <c r="BI13" s="102"/>
      <c r="BJ13" s="100"/>
      <c r="BK13" s="102"/>
      <c r="BL13" s="102"/>
      <c r="BM13" s="102"/>
      <c r="BN13" s="102"/>
      <c r="BO13" s="100"/>
      <c r="BP13" s="146"/>
    </row>
    <row r="14" spans="1:68" ht="12.75" customHeight="1">
      <c r="A14" s="186">
        <v>4</v>
      </c>
      <c r="B14" s="187" t="s">
        <v>411</v>
      </c>
      <c r="C14" s="188" t="s">
        <v>540</v>
      </c>
      <c r="D14" s="189" t="s">
        <v>541</v>
      </c>
      <c r="E14" s="190"/>
      <c r="F14" s="191" t="s">
        <v>542</v>
      </c>
      <c r="G14" s="192">
        <v>88068</v>
      </c>
      <c r="H14" s="101" t="s">
        <v>97</v>
      </c>
      <c r="I14" s="101" t="s">
        <v>529</v>
      </c>
      <c r="J14" s="102"/>
      <c r="K14" s="102"/>
      <c r="L14" s="199"/>
      <c r="M14" s="200"/>
      <c r="N14" s="195">
        <v>100</v>
      </c>
      <c r="O14" s="196" t="s">
        <v>540</v>
      </c>
      <c r="P14" s="204"/>
      <c r="Q14" s="100" t="s">
        <v>542</v>
      </c>
      <c r="R14" s="192">
        <v>88068</v>
      </c>
      <c r="S14" s="101" t="s">
        <v>97</v>
      </c>
      <c r="T14" s="101" t="s">
        <v>529</v>
      </c>
      <c r="U14" s="102"/>
      <c r="V14" s="190"/>
      <c r="W14" s="195"/>
      <c r="X14" s="198"/>
      <c r="Y14" s="101"/>
      <c r="Z14" s="198"/>
      <c r="AA14" s="102"/>
      <c r="AB14" s="101"/>
      <c r="AC14" s="101"/>
      <c r="AD14" s="102"/>
      <c r="AE14" s="100"/>
      <c r="AF14" s="195"/>
      <c r="AG14" s="198"/>
      <c r="AH14" s="101"/>
      <c r="AI14" s="198"/>
      <c r="AJ14" s="101"/>
      <c r="AK14" s="101"/>
      <c r="AL14" s="102"/>
      <c r="AM14" s="102"/>
      <c r="AN14" s="198"/>
      <c r="AO14" s="195"/>
      <c r="AP14" s="198"/>
      <c r="AQ14" s="101"/>
      <c r="AR14" s="198"/>
      <c r="AS14" s="101"/>
      <c r="AT14" s="101"/>
      <c r="AU14" s="101"/>
      <c r="AV14" s="102"/>
      <c r="AW14" s="100"/>
      <c r="AX14" s="195"/>
      <c r="AY14" s="100"/>
      <c r="AZ14" s="102"/>
      <c r="BA14" s="100"/>
      <c r="BB14" s="102"/>
      <c r="BC14" s="102"/>
      <c r="BD14" s="102"/>
      <c r="BE14" s="102"/>
      <c r="BF14" s="100"/>
      <c r="BG14" s="195"/>
      <c r="BH14" s="100"/>
      <c r="BI14" s="102"/>
      <c r="BJ14" s="100"/>
      <c r="BK14" s="102"/>
      <c r="BL14" s="102"/>
      <c r="BM14" s="102"/>
      <c r="BN14" s="102"/>
      <c r="BO14" s="100"/>
      <c r="BP14" s="146"/>
    </row>
    <row r="15" spans="1:68" ht="12.75" customHeight="1">
      <c r="A15" s="186">
        <v>5</v>
      </c>
      <c r="B15" s="187" t="s">
        <v>383</v>
      </c>
      <c r="C15" s="188" t="s">
        <v>543</v>
      </c>
      <c r="D15" s="189" t="s">
        <v>544</v>
      </c>
      <c r="E15" s="190"/>
      <c r="F15" s="191" t="s">
        <v>545</v>
      </c>
      <c r="G15" s="192">
        <v>88068</v>
      </c>
      <c r="H15" s="101" t="s">
        <v>97</v>
      </c>
      <c r="I15" s="101" t="s">
        <v>529</v>
      </c>
      <c r="J15" s="102"/>
      <c r="K15" s="101"/>
      <c r="L15" s="190"/>
      <c r="M15" s="200"/>
      <c r="N15" s="195">
        <v>50</v>
      </c>
      <c r="O15" s="196" t="s">
        <v>546</v>
      </c>
      <c r="P15" s="201"/>
      <c r="Q15" s="100" t="s">
        <v>545</v>
      </c>
      <c r="R15" s="192">
        <v>88068</v>
      </c>
      <c r="S15" s="101" t="s">
        <v>97</v>
      </c>
      <c r="T15" s="101" t="s">
        <v>529</v>
      </c>
      <c r="U15" s="101"/>
      <c r="V15" s="190"/>
      <c r="W15" s="195">
        <v>50</v>
      </c>
      <c r="X15" s="198" t="s">
        <v>547</v>
      </c>
      <c r="Y15" s="101"/>
      <c r="Z15" s="205" t="s">
        <v>545</v>
      </c>
      <c r="AA15" s="192" t="s">
        <v>548</v>
      </c>
      <c r="AB15" s="101" t="s">
        <v>97</v>
      </c>
      <c r="AC15" s="101" t="s">
        <v>529</v>
      </c>
      <c r="AD15" s="102"/>
      <c r="AE15" s="100"/>
      <c r="AF15" s="195"/>
      <c r="AG15" s="198"/>
      <c r="AH15" s="101"/>
      <c r="AI15" s="198"/>
      <c r="AJ15" s="101"/>
      <c r="AK15" s="101"/>
      <c r="AL15" s="102"/>
      <c r="AM15" s="102"/>
      <c r="AN15" s="198"/>
      <c r="AO15" s="195"/>
      <c r="AP15" s="198"/>
      <c r="AQ15" s="101"/>
      <c r="AR15" s="198"/>
      <c r="AS15" s="101"/>
      <c r="AT15" s="101"/>
      <c r="AU15" s="101"/>
      <c r="AV15" s="102"/>
      <c r="AW15" s="100"/>
      <c r="AX15" s="195"/>
      <c r="AY15" s="100"/>
      <c r="AZ15" s="102"/>
      <c r="BA15" s="100"/>
      <c r="BB15" s="102"/>
      <c r="BC15" s="102"/>
      <c r="BD15" s="102"/>
      <c r="BE15" s="102"/>
      <c r="BF15" s="100"/>
      <c r="BG15" s="195"/>
      <c r="BH15" s="100"/>
      <c r="BI15" s="102"/>
      <c r="BJ15" s="100"/>
      <c r="BK15" s="102"/>
      <c r="BL15" s="102"/>
      <c r="BM15" s="102"/>
      <c r="BN15" s="102"/>
      <c r="BO15" s="100"/>
      <c r="BP15" s="146"/>
    </row>
    <row r="16" spans="1:68" ht="12.75" customHeight="1">
      <c r="A16" s="186">
        <v>6</v>
      </c>
      <c r="B16" s="187" t="s">
        <v>404</v>
      </c>
      <c r="C16" s="188" t="s">
        <v>549</v>
      </c>
      <c r="D16" s="189" t="s">
        <v>519</v>
      </c>
      <c r="E16" s="100"/>
      <c r="F16" s="191" t="s">
        <v>550</v>
      </c>
      <c r="G16" s="192" t="s">
        <v>548</v>
      </c>
      <c r="H16" s="101" t="s">
        <v>551</v>
      </c>
      <c r="I16" s="101" t="s">
        <v>529</v>
      </c>
      <c r="J16" s="102"/>
      <c r="K16" s="102"/>
      <c r="L16" s="193"/>
      <c r="M16" s="194"/>
      <c r="N16" s="195">
        <v>100</v>
      </c>
      <c r="O16" s="196" t="s">
        <v>549</v>
      </c>
      <c r="P16" s="197"/>
      <c r="Q16" s="100" t="s">
        <v>550</v>
      </c>
      <c r="R16" s="192" t="s">
        <v>548</v>
      </c>
      <c r="S16" s="101" t="s">
        <v>551</v>
      </c>
      <c r="T16" s="101" t="s">
        <v>529</v>
      </c>
      <c r="U16" s="102"/>
      <c r="V16" s="100"/>
      <c r="W16" s="195"/>
      <c r="X16" s="198"/>
      <c r="Y16" s="101"/>
      <c r="Z16" s="198"/>
      <c r="AA16" s="102"/>
      <c r="AB16" s="101"/>
      <c r="AC16" s="101"/>
      <c r="AD16" s="102"/>
      <c r="AE16" s="100"/>
      <c r="AF16" s="195"/>
      <c r="AG16" s="198"/>
      <c r="AH16" s="101"/>
      <c r="AI16" s="198"/>
      <c r="AJ16" s="101"/>
      <c r="AK16" s="101"/>
      <c r="AL16" s="102"/>
      <c r="AM16" s="102"/>
      <c r="AN16" s="198"/>
      <c r="AO16" s="195"/>
      <c r="AP16" s="198"/>
      <c r="AQ16" s="101"/>
      <c r="AR16" s="198"/>
      <c r="AS16" s="101"/>
      <c r="AT16" s="101"/>
      <c r="AU16" s="101"/>
      <c r="AV16" s="102"/>
      <c r="AW16" s="100"/>
      <c r="AX16" s="195"/>
      <c r="AY16" s="100"/>
      <c r="AZ16" s="102"/>
      <c r="BA16" s="100"/>
      <c r="BB16" s="102"/>
      <c r="BC16" s="102"/>
      <c r="BD16" s="102"/>
      <c r="BE16" s="102"/>
      <c r="BF16" s="100"/>
      <c r="BG16" s="195"/>
      <c r="BH16" s="100"/>
      <c r="BI16" s="102"/>
      <c r="BJ16" s="100"/>
      <c r="BK16" s="102"/>
      <c r="BL16" s="102"/>
      <c r="BM16" s="102"/>
      <c r="BN16" s="102"/>
      <c r="BO16" s="100"/>
      <c r="BP16" s="146"/>
    </row>
    <row r="17" spans="1:68" ht="12.75" customHeight="1">
      <c r="A17" s="186">
        <v>7</v>
      </c>
      <c r="B17" s="187" t="s">
        <v>405</v>
      </c>
      <c r="C17" s="188" t="s">
        <v>552</v>
      </c>
      <c r="D17" s="189" t="s">
        <v>538</v>
      </c>
      <c r="E17" s="206"/>
      <c r="F17" s="191" t="s">
        <v>553</v>
      </c>
      <c r="G17" s="192">
        <v>88068</v>
      </c>
      <c r="H17" s="101" t="s">
        <v>97</v>
      </c>
      <c r="I17" s="101" t="s">
        <v>529</v>
      </c>
      <c r="J17" s="102"/>
      <c r="K17" s="102"/>
      <c r="L17" s="190"/>
      <c r="M17" s="207"/>
      <c r="N17" s="195">
        <v>100</v>
      </c>
      <c r="O17" s="196" t="s">
        <v>552</v>
      </c>
      <c r="P17" s="197"/>
      <c r="Q17" s="100" t="s">
        <v>554</v>
      </c>
      <c r="R17" s="192">
        <v>88068</v>
      </c>
      <c r="S17" s="101" t="s">
        <v>97</v>
      </c>
      <c r="T17" s="101" t="s">
        <v>529</v>
      </c>
      <c r="U17" s="102"/>
      <c r="V17" s="190"/>
      <c r="W17" s="195"/>
      <c r="X17" s="208"/>
      <c r="Y17" s="209"/>
      <c r="Z17" s="208"/>
      <c r="AA17" s="210"/>
      <c r="AB17" s="209"/>
      <c r="AC17" s="209"/>
      <c r="AD17" s="102"/>
      <c r="AE17" s="100"/>
      <c r="AF17" s="195"/>
      <c r="AG17" s="208"/>
      <c r="AH17" s="209"/>
      <c r="AI17" s="208"/>
      <c r="AJ17" s="209"/>
      <c r="AK17" s="209"/>
      <c r="AL17" s="102"/>
      <c r="AM17" s="102"/>
      <c r="AN17" s="208"/>
      <c r="AO17" s="195"/>
      <c r="AP17" s="208"/>
      <c r="AQ17" s="209"/>
      <c r="AR17" s="208"/>
      <c r="AS17" s="209"/>
      <c r="AT17" s="209"/>
      <c r="AU17" s="209"/>
      <c r="AV17" s="102"/>
      <c r="AW17" s="100"/>
      <c r="AX17" s="195"/>
      <c r="AY17" s="100"/>
      <c r="AZ17" s="102"/>
      <c r="BA17" s="100"/>
      <c r="BB17" s="102"/>
      <c r="BC17" s="102"/>
      <c r="BD17" s="102"/>
      <c r="BE17" s="102"/>
      <c r="BF17" s="100"/>
      <c r="BG17" s="195"/>
      <c r="BH17" s="100"/>
      <c r="BI17" s="102"/>
      <c r="BJ17" s="100"/>
      <c r="BK17" s="102"/>
      <c r="BL17" s="102"/>
      <c r="BM17" s="102"/>
      <c r="BN17" s="102"/>
      <c r="BO17" s="100"/>
      <c r="BP17" s="146"/>
    </row>
    <row r="18" spans="1:68" ht="12.75" customHeight="1">
      <c r="A18" s="186">
        <v>8</v>
      </c>
      <c r="B18" s="187" t="s">
        <v>432</v>
      </c>
      <c r="C18" s="188" t="s">
        <v>555</v>
      </c>
      <c r="D18" s="189" t="s">
        <v>526</v>
      </c>
      <c r="E18" s="190"/>
      <c r="F18" s="191" t="s">
        <v>556</v>
      </c>
      <c r="G18" s="192">
        <v>88068</v>
      </c>
      <c r="H18" s="101" t="s">
        <v>97</v>
      </c>
      <c r="I18" s="101" t="s">
        <v>529</v>
      </c>
      <c r="J18" s="101"/>
      <c r="K18" s="102"/>
      <c r="L18" s="193"/>
      <c r="M18" s="194"/>
      <c r="N18" s="195">
        <v>50</v>
      </c>
      <c r="O18" s="196" t="s">
        <v>557</v>
      </c>
      <c r="P18" s="197"/>
      <c r="Q18" s="100" t="s">
        <v>556</v>
      </c>
      <c r="R18" s="192">
        <v>88068</v>
      </c>
      <c r="S18" s="101" t="s">
        <v>97</v>
      </c>
      <c r="T18" s="101" t="s">
        <v>529</v>
      </c>
      <c r="U18" s="102"/>
      <c r="V18" s="193"/>
      <c r="W18" s="195">
        <v>50</v>
      </c>
      <c r="X18" s="196" t="s">
        <v>558</v>
      </c>
      <c r="Y18" s="101"/>
      <c r="Z18" s="198" t="s">
        <v>559</v>
      </c>
      <c r="AA18" s="102">
        <v>88068</v>
      </c>
      <c r="AB18" s="101" t="s">
        <v>97</v>
      </c>
      <c r="AC18" s="101" t="s">
        <v>529</v>
      </c>
      <c r="AD18" s="102"/>
      <c r="AE18" s="100"/>
      <c r="AF18" s="195"/>
      <c r="AG18" s="198"/>
      <c r="AH18" s="101"/>
      <c r="AI18" s="198"/>
      <c r="AJ18" s="101"/>
      <c r="AK18" s="101"/>
      <c r="AL18" s="102"/>
      <c r="AM18" s="102"/>
      <c r="AN18" s="198"/>
      <c r="AO18" s="195"/>
      <c r="AP18" s="198"/>
      <c r="AQ18" s="101"/>
      <c r="AR18" s="198"/>
      <c r="AS18" s="101"/>
      <c r="AT18" s="101"/>
      <c r="AU18" s="101"/>
      <c r="AV18" s="102"/>
      <c r="AW18" s="100"/>
      <c r="AX18" s="195"/>
      <c r="AY18" s="100"/>
      <c r="AZ18" s="102"/>
      <c r="BA18" s="100"/>
      <c r="BB18" s="102"/>
      <c r="BC18" s="102"/>
      <c r="BD18" s="102"/>
      <c r="BE18" s="102"/>
      <c r="BF18" s="100"/>
      <c r="BG18" s="195"/>
      <c r="BH18" s="100"/>
      <c r="BI18" s="102"/>
      <c r="BJ18" s="100"/>
      <c r="BK18" s="102"/>
      <c r="BL18" s="102"/>
      <c r="BM18" s="102"/>
      <c r="BN18" s="102"/>
      <c r="BO18" s="100"/>
      <c r="BP18" s="146"/>
    </row>
    <row r="19" spans="1:68" ht="12.75" customHeight="1">
      <c r="A19" s="186">
        <v>9</v>
      </c>
      <c r="B19" s="187" t="s">
        <v>398</v>
      </c>
      <c r="C19" s="188" t="s">
        <v>560</v>
      </c>
      <c r="D19" s="189" t="s">
        <v>541</v>
      </c>
      <c r="E19" s="190"/>
      <c r="F19" s="191" t="s">
        <v>539</v>
      </c>
      <c r="G19" s="192">
        <v>88068</v>
      </c>
      <c r="H19" s="101" t="s">
        <v>97</v>
      </c>
      <c r="I19" s="101" t="s">
        <v>529</v>
      </c>
      <c r="J19" s="102"/>
      <c r="K19" s="102"/>
      <c r="L19" s="199"/>
      <c r="M19" s="200"/>
      <c r="N19" s="195">
        <v>100</v>
      </c>
      <c r="O19" s="196" t="s">
        <v>560</v>
      </c>
      <c r="P19" s="204"/>
      <c r="Q19" s="100" t="s">
        <v>539</v>
      </c>
      <c r="R19" s="192">
        <v>88068</v>
      </c>
      <c r="S19" s="101" t="s">
        <v>97</v>
      </c>
      <c r="T19" s="101" t="s">
        <v>529</v>
      </c>
      <c r="U19" s="102"/>
      <c r="V19" s="190"/>
      <c r="W19" s="195"/>
      <c r="X19" s="198"/>
      <c r="Y19" s="101"/>
      <c r="Z19" s="198"/>
      <c r="AA19" s="101"/>
      <c r="AB19" s="101"/>
      <c r="AC19" s="101"/>
      <c r="AD19" s="102"/>
      <c r="AE19" s="100"/>
      <c r="AF19" s="195"/>
      <c r="AG19" s="198"/>
      <c r="AH19" s="101"/>
      <c r="AI19" s="198"/>
      <c r="AJ19" s="101"/>
      <c r="AK19" s="101"/>
      <c r="AL19" s="102"/>
      <c r="AM19" s="102"/>
      <c r="AN19" s="198"/>
      <c r="AO19" s="195"/>
      <c r="AP19" s="198"/>
      <c r="AQ19" s="101"/>
      <c r="AR19" s="198"/>
      <c r="AS19" s="101"/>
      <c r="AT19" s="101"/>
      <c r="AU19" s="101"/>
      <c r="AV19" s="102"/>
      <c r="AW19" s="100"/>
      <c r="AX19" s="195"/>
      <c r="AY19" s="100"/>
      <c r="AZ19" s="102"/>
      <c r="BA19" s="100"/>
      <c r="BB19" s="102"/>
      <c r="BC19" s="102"/>
      <c r="BD19" s="102"/>
      <c r="BE19" s="102"/>
      <c r="BF19" s="100"/>
      <c r="BG19" s="195"/>
      <c r="BH19" s="100"/>
      <c r="BI19" s="102"/>
      <c r="BJ19" s="100"/>
      <c r="BK19" s="102"/>
      <c r="BL19" s="102"/>
      <c r="BM19" s="102"/>
      <c r="BN19" s="102"/>
      <c r="BO19" s="100"/>
      <c r="BP19" s="146"/>
    </row>
    <row r="20" spans="1:68" ht="12.75" customHeight="1">
      <c r="A20" s="186">
        <v>10</v>
      </c>
      <c r="B20" s="187" t="s">
        <v>408</v>
      </c>
      <c r="C20" s="188" t="s">
        <v>561</v>
      </c>
      <c r="D20" s="189" t="s">
        <v>519</v>
      </c>
      <c r="E20" s="190"/>
      <c r="F20" s="191" t="s">
        <v>553</v>
      </c>
      <c r="G20" s="192">
        <v>88068</v>
      </c>
      <c r="H20" s="101" t="s">
        <v>97</v>
      </c>
      <c r="I20" s="101" t="s">
        <v>529</v>
      </c>
      <c r="J20" s="102"/>
      <c r="K20" s="102"/>
      <c r="L20" s="211"/>
      <c r="M20" s="200"/>
      <c r="N20" s="195">
        <v>100</v>
      </c>
      <c r="O20" s="196" t="s">
        <v>561</v>
      </c>
      <c r="P20" s="201"/>
      <c r="Q20" s="100" t="s">
        <v>553</v>
      </c>
      <c r="R20" s="192">
        <v>88068</v>
      </c>
      <c r="S20" s="101" t="s">
        <v>97</v>
      </c>
      <c r="T20" s="101" t="s">
        <v>529</v>
      </c>
      <c r="U20" s="102"/>
      <c r="V20" s="190"/>
      <c r="W20" s="195"/>
      <c r="X20" s="198"/>
      <c r="Y20" s="101"/>
      <c r="Z20" s="198"/>
      <c r="AA20" s="102"/>
      <c r="AB20" s="101"/>
      <c r="AC20" s="101"/>
      <c r="AD20" s="102"/>
      <c r="AE20" s="100"/>
      <c r="AF20" s="195"/>
      <c r="AG20" s="198"/>
      <c r="AH20" s="101"/>
      <c r="AI20" s="198"/>
      <c r="AJ20" s="101"/>
      <c r="AK20" s="101"/>
      <c r="AL20" s="102"/>
      <c r="AM20" s="102"/>
      <c r="AN20" s="198"/>
      <c r="AO20" s="195"/>
      <c r="AP20" s="198"/>
      <c r="AQ20" s="101"/>
      <c r="AR20" s="198"/>
      <c r="AS20" s="101"/>
      <c r="AT20" s="101"/>
      <c r="AU20" s="101"/>
      <c r="AV20" s="102"/>
      <c r="AW20" s="100"/>
      <c r="AX20" s="195"/>
      <c r="AY20" s="100"/>
      <c r="AZ20" s="102"/>
      <c r="BA20" s="100"/>
      <c r="BB20" s="102"/>
      <c r="BC20" s="102"/>
      <c r="BD20" s="102"/>
      <c r="BE20" s="102"/>
      <c r="BF20" s="100"/>
      <c r="BG20" s="195"/>
      <c r="BH20" s="100"/>
      <c r="BI20" s="102"/>
      <c r="BJ20" s="100"/>
      <c r="BK20" s="102"/>
      <c r="BL20" s="102"/>
      <c r="BM20" s="102"/>
      <c r="BN20" s="102"/>
      <c r="BO20" s="100"/>
      <c r="BP20" s="146"/>
    </row>
    <row r="21" spans="1:68" ht="12.75" customHeight="1">
      <c r="A21" s="186">
        <v>11</v>
      </c>
      <c r="B21" s="187" t="s">
        <v>392</v>
      </c>
      <c r="C21" s="188" t="s">
        <v>562</v>
      </c>
      <c r="D21" s="189" t="s">
        <v>538</v>
      </c>
      <c r="E21" s="190"/>
      <c r="F21" s="191" t="s">
        <v>563</v>
      </c>
      <c r="G21" s="192" t="s">
        <v>564</v>
      </c>
      <c r="H21" s="101" t="s">
        <v>565</v>
      </c>
      <c r="I21" s="101" t="s">
        <v>529</v>
      </c>
      <c r="J21" s="102"/>
      <c r="K21" s="102"/>
      <c r="L21" s="190"/>
      <c r="M21" s="200"/>
      <c r="N21" s="195">
        <v>100</v>
      </c>
      <c r="O21" s="196" t="s">
        <v>562</v>
      </c>
      <c r="P21" s="201"/>
      <c r="Q21" s="100" t="s">
        <v>563</v>
      </c>
      <c r="R21" s="192" t="s">
        <v>564</v>
      </c>
      <c r="S21" s="101" t="s">
        <v>565</v>
      </c>
      <c r="T21" s="101" t="s">
        <v>529</v>
      </c>
      <c r="U21" s="102"/>
      <c r="V21" s="190"/>
      <c r="W21" s="195"/>
      <c r="X21" s="198"/>
      <c r="Y21" s="101"/>
      <c r="Z21" s="198"/>
      <c r="AA21" s="102"/>
      <c r="AB21" s="101"/>
      <c r="AC21" s="101"/>
      <c r="AD21" s="102"/>
      <c r="AE21" s="100"/>
      <c r="AF21" s="195"/>
      <c r="AG21" s="198"/>
      <c r="AH21" s="101"/>
      <c r="AI21" s="198"/>
      <c r="AJ21" s="101"/>
      <c r="AK21" s="101"/>
      <c r="AL21" s="102"/>
      <c r="AM21" s="102"/>
      <c r="AN21" s="198"/>
      <c r="AO21" s="195"/>
      <c r="AP21" s="198"/>
      <c r="AQ21" s="101"/>
      <c r="AR21" s="198"/>
      <c r="AS21" s="101"/>
      <c r="AT21" s="101"/>
      <c r="AU21" s="101"/>
      <c r="AV21" s="102"/>
      <c r="AW21" s="100"/>
      <c r="AX21" s="195"/>
      <c r="AY21" s="100"/>
      <c r="AZ21" s="102"/>
      <c r="BA21" s="100"/>
      <c r="BB21" s="102"/>
      <c r="BC21" s="102"/>
      <c r="BD21" s="102"/>
      <c r="BE21" s="102"/>
      <c r="BF21" s="100"/>
      <c r="BG21" s="195"/>
      <c r="BH21" s="100"/>
      <c r="BI21" s="102"/>
      <c r="BJ21" s="100"/>
      <c r="BK21" s="102"/>
      <c r="BL21" s="102"/>
      <c r="BM21" s="102"/>
      <c r="BN21" s="102"/>
      <c r="BO21" s="100"/>
      <c r="BP21" s="146"/>
    </row>
    <row r="22" spans="1:68" ht="12.75" customHeight="1">
      <c r="A22" s="186">
        <v>12</v>
      </c>
      <c r="B22" s="187" t="s">
        <v>396</v>
      </c>
      <c r="C22" s="188" t="s">
        <v>566</v>
      </c>
      <c r="D22" s="189" t="s">
        <v>519</v>
      </c>
      <c r="E22" s="190"/>
      <c r="F22" s="191" t="s">
        <v>567</v>
      </c>
      <c r="G22" s="192">
        <v>88068</v>
      </c>
      <c r="H22" s="101" t="s">
        <v>97</v>
      </c>
      <c r="I22" s="101" t="s">
        <v>529</v>
      </c>
      <c r="J22" s="102"/>
      <c r="K22" s="102"/>
      <c r="L22" s="190"/>
      <c r="M22" s="200"/>
      <c r="N22" s="195">
        <v>100</v>
      </c>
      <c r="O22" s="196" t="s">
        <v>566</v>
      </c>
      <c r="P22" s="201"/>
      <c r="Q22" s="100" t="s">
        <v>567</v>
      </c>
      <c r="R22" s="192">
        <v>88068</v>
      </c>
      <c r="S22" s="101" t="s">
        <v>97</v>
      </c>
      <c r="T22" s="101" t="s">
        <v>529</v>
      </c>
      <c r="U22" s="102"/>
      <c r="V22" s="190"/>
      <c r="W22" s="195"/>
      <c r="X22" s="198"/>
      <c r="Y22" s="101"/>
      <c r="Z22" s="198"/>
      <c r="AA22" s="102"/>
      <c r="AB22" s="101"/>
      <c r="AC22" s="101"/>
      <c r="AD22" s="102"/>
      <c r="AE22" s="100"/>
      <c r="AF22" s="195"/>
      <c r="AG22" s="198"/>
      <c r="AH22" s="101"/>
      <c r="AI22" s="198"/>
      <c r="AJ22" s="101"/>
      <c r="AK22" s="101"/>
      <c r="AL22" s="102"/>
      <c r="AM22" s="102"/>
      <c r="AN22" s="198"/>
      <c r="AO22" s="195"/>
      <c r="AP22" s="198"/>
      <c r="AQ22" s="101"/>
      <c r="AR22" s="198"/>
      <c r="AS22" s="101"/>
      <c r="AT22" s="101"/>
      <c r="AU22" s="101"/>
      <c r="AV22" s="102"/>
      <c r="AW22" s="100"/>
      <c r="AX22" s="195"/>
      <c r="AY22" s="100"/>
      <c r="AZ22" s="102"/>
      <c r="BA22" s="100"/>
      <c r="BB22" s="102"/>
      <c r="BC22" s="102"/>
      <c r="BD22" s="102"/>
      <c r="BE22" s="102"/>
      <c r="BF22" s="100"/>
      <c r="BG22" s="195"/>
      <c r="BH22" s="100"/>
      <c r="BI22" s="102"/>
      <c r="BJ22" s="100"/>
      <c r="BK22" s="102"/>
      <c r="BL22" s="102"/>
      <c r="BM22" s="102"/>
      <c r="BN22" s="102"/>
      <c r="BO22" s="100"/>
      <c r="BP22" s="146"/>
    </row>
    <row r="23" spans="1:68" ht="12.75" customHeight="1">
      <c r="A23" s="186">
        <v>13</v>
      </c>
      <c r="B23" s="187" t="s">
        <v>394</v>
      </c>
      <c r="C23" s="188" t="s">
        <v>568</v>
      </c>
      <c r="D23" s="189" t="s">
        <v>519</v>
      </c>
      <c r="E23" s="190"/>
      <c r="F23" s="191" t="s">
        <v>545</v>
      </c>
      <c r="G23" s="192">
        <v>88068</v>
      </c>
      <c r="H23" s="101" t="s">
        <v>97</v>
      </c>
      <c r="I23" s="101" t="s">
        <v>529</v>
      </c>
      <c r="J23" s="102"/>
      <c r="K23" s="102"/>
      <c r="L23" s="199"/>
      <c r="M23" s="200"/>
      <c r="N23" s="195">
        <v>100</v>
      </c>
      <c r="O23" s="196" t="s">
        <v>568</v>
      </c>
      <c r="P23" s="201"/>
      <c r="Q23" s="100" t="s">
        <v>545</v>
      </c>
      <c r="R23" s="192">
        <v>88068</v>
      </c>
      <c r="S23" s="101" t="s">
        <v>97</v>
      </c>
      <c r="T23" s="101" t="s">
        <v>529</v>
      </c>
      <c r="U23" s="102"/>
      <c r="V23" s="190"/>
      <c r="W23" s="195"/>
      <c r="X23" s="198"/>
      <c r="Y23" s="101"/>
      <c r="Z23" s="198"/>
      <c r="AA23" s="102"/>
      <c r="AB23" s="101"/>
      <c r="AC23" s="101"/>
      <c r="AD23" s="102"/>
      <c r="AE23" s="100"/>
      <c r="AF23" s="195"/>
      <c r="AG23" s="198"/>
      <c r="AH23" s="101"/>
      <c r="AI23" s="198"/>
      <c r="AJ23" s="101"/>
      <c r="AK23" s="101"/>
      <c r="AL23" s="102"/>
      <c r="AM23" s="102"/>
      <c r="AN23" s="198"/>
      <c r="AO23" s="195"/>
      <c r="AP23" s="198"/>
      <c r="AQ23" s="101"/>
      <c r="AR23" s="198"/>
      <c r="AS23" s="101"/>
      <c r="AT23" s="101"/>
      <c r="AU23" s="101"/>
      <c r="AV23" s="102"/>
      <c r="AW23" s="100"/>
      <c r="AX23" s="195"/>
      <c r="AY23" s="100"/>
      <c r="AZ23" s="102"/>
      <c r="BA23" s="100"/>
      <c r="BB23" s="102"/>
      <c r="BC23" s="102"/>
      <c r="BD23" s="102"/>
      <c r="BE23" s="102"/>
      <c r="BF23" s="100"/>
      <c r="BG23" s="195"/>
      <c r="BH23" s="100"/>
      <c r="BI23" s="102"/>
      <c r="BJ23" s="100"/>
      <c r="BK23" s="102"/>
      <c r="BL23" s="102"/>
      <c r="BM23" s="102"/>
      <c r="BN23" s="102"/>
      <c r="BO23" s="100"/>
      <c r="BP23" s="146"/>
    </row>
    <row r="24" spans="1:68" ht="12.75" customHeight="1">
      <c r="A24" s="186">
        <v>14</v>
      </c>
      <c r="B24" s="187" t="s">
        <v>426</v>
      </c>
      <c r="C24" s="188" t="s">
        <v>569</v>
      </c>
      <c r="D24" s="189" t="s">
        <v>519</v>
      </c>
      <c r="E24" s="190"/>
      <c r="F24" s="191" t="s">
        <v>567</v>
      </c>
      <c r="G24" s="192">
        <v>88068</v>
      </c>
      <c r="H24" s="101" t="s">
        <v>97</v>
      </c>
      <c r="I24" s="101" t="s">
        <v>529</v>
      </c>
      <c r="J24" s="102"/>
      <c r="K24" s="102"/>
      <c r="L24" s="193"/>
      <c r="M24" s="194"/>
      <c r="N24" s="195">
        <v>100</v>
      </c>
      <c r="O24" s="196" t="s">
        <v>569</v>
      </c>
      <c r="P24" s="197"/>
      <c r="Q24" s="100" t="s">
        <v>567</v>
      </c>
      <c r="R24" s="192">
        <v>88068</v>
      </c>
      <c r="S24" s="101" t="s">
        <v>97</v>
      </c>
      <c r="T24" s="101" t="s">
        <v>529</v>
      </c>
      <c r="U24" s="102"/>
      <c r="V24" s="193"/>
      <c r="W24" s="195"/>
      <c r="X24" s="196"/>
      <c r="Y24" s="101"/>
      <c r="Z24" s="198"/>
      <c r="AA24" s="102"/>
      <c r="AB24" s="101"/>
      <c r="AC24" s="101"/>
      <c r="AD24" s="102"/>
      <c r="AE24" s="100"/>
      <c r="AF24" s="195"/>
      <c r="AG24" s="198"/>
      <c r="AH24" s="101"/>
      <c r="AI24" s="198"/>
      <c r="AJ24" s="101"/>
      <c r="AK24" s="101"/>
      <c r="AL24" s="102"/>
      <c r="AM24" s="102"/>
      <c r="AN24" s="198"/>
      <c r="AO24" s="195"/>
      <c r="AP24" s="198"/>
      <c r="AQ24" s="101"/>
      <c r="AR24" s="198"/>
      <c r="AS24" s="101"/>
      <c r="AT24" s="101"/>
      <c r="AU24" s="101"/>
      <c r="AV24" s="102"/>
      <c r="AW24" s="100"/>
      <c r="AX24" s="195"/>
      <c r="AY24" s="100"/>
      <c r="AZ24" s="102"/>
      <c r="BA24" s="100"/>
      <c r="BB24" s="102"/>
      <c r="BC24" s="102"/>
      <c r="BD24" s="102"/>
      <c r="BE24" s="102"/>
      <c r="BF24" s="100"/>
      <c r="BG24" s="195"/>
      <c r="BH24" s="100"/>
      <c r="BI24" s="102"/>
      <c r="BJ24" s="100"/>
      <c r="BK24" s="102"/>
      <c r="BL24" s="102"/>
      <c r="BM24" s="102"/>
      <c r="BN24" s="102"/>
      <c r="BO24" s="100"/>
      <c r="BP24" s="146"/>
    </row>
    <row r="25" spans="1:68" ht="12.75" customHeight="1">
      <c r="A25" s="186">
        <v>15</v>
      </c>
      <c r="B25" s="187" t="s">
        <v>413</v>
      </c>
      <c r="C25" s="188" t="s">
        <v>570</v>
      </c>
      <c r="D25" s="189" t="s">
        <v>519</v>
      </c>
      <c r="E25" s="190"/>
      <c r="F25" s="191" t="s">
        <v>571</v>
      </c>
      <c r="G25" s="192">
        <v>88068</v>
      </c>
      <c r="H25" s="101" t="s">
        <v>97</v>
      </c>
      <c r="I25" s="101" t="s">
        <v>529</v>
      </c>
      <c r="J25" s="102"/>
      <c r="K25" s="102"/>
      <c r="L25" s="199"/>
      <c r="M25" s="200"/>
      <c r="N25" s="195">
        <v>100</v>
      </c>
      <c r="O25" s="196" t="s">
        <v>570</v>
      </c>
      <c r="P25" s="204"/>
      <c r="Q25" s="100" t="s">
        <v>571</v>
      </c>
      <c r="R25" s="192">
        <v>88068</v>
      </c>
      <c r="S25" s="101" t="s">
        <v>97</v>
      </c>
      <c r="T25" s="101" t="s">
        <v>529</v>
      </c>
      <c r="U25" s="102"/>
      <c r="V25" s="190"/>
      <c r="W25" s="195"/>
      <c r="X25" s="198"/>
      <c r="Y25" s="101"/>
      <c r="Z25" s="198"/>
      <c r="AA25" s="102"/>
      <c r="AB25" s="101"/>
      <c r="AC25" s="101"/>
      <c r="AD25" s="102"/>
      <c r="AE25" s="100"/>
      <c r="AF25" s="195"/>
      <c r="AG25" s="198"/>
      <c r="AH25" s="101"/>
      <c r="AI25" s="198"/>
      <c r="AJ25" s="101"/>
      <c r="AK25" s="101"/>
      <c r="AL25" s="102"/>
      <c r="AM25" s="102"/>
      <c r="AN25" s="198"/>
      <c r="AO25" s="195"/>
      <c r="AP25" s="198"/>
      <c r="AQ25" s="101"/>
      <c r="AR25" s="198"/>
      <c r="AS25" s="101"/>
      <c r="AT25" s="101"/>
      <c r="AU25" s="101"/>
      <c r="AV25" s="102"/>
      <c r="AW25" s="100"/>
      <c r="AX25" s="195"/>
      <c r="AY25" s="100"/>
      <c r="AZ25" s="102"/>
      <c r="BA25" s="100"/>
      <c r="BB25" s="102"/>
      <c r="BC25" s="102"/>
      <c r="BD25" s="102"/>
      <c r="BE25" s="102"/>
      <c r="BF25" s="100"/>
      <c r="BG25" s="195"/>
      <c r="BH25" s="100"/>
      <c r="BI25" s="102"/>
      <c r="BJ25" s="100"/>
      <c r="BK25" s="102"/>
      <c r="BL25" s="102"/>
      <c r="BM25" s="102"/>
      <c r="BN25" s="102"/>
      <c r="BO25" s="100"/>
      <c r="BP25" s="146"/>
    </row>
    <row r="26" spans="1:68" ht="12.75" customHeight="1">
      <c r="A26" s="186">
        <v>16</v>
      </c>
      <c r="B26" s="187" t="s">
        <v>402</v>
      </c>
      <c r="C26" s="188" t="s">
        <v>572</v>
      </c>
      <c r="D26" s="189" t="s">
        <v>544</v>
      </c>
      <c r="E26" s="190"/>
      <c r="F26" s="191" t="s">
        <v>567</v>
      </c>
      <c r="G26" s="192">
        <v>88068</v>
      </c>
      <c r="H26" s="101" t="s">
        <v>97</v>
      </c>
      <c r="I26" s="101" t="s">
        <v>529</v>
      </c>
      <c r="J26" s="102"/>
      <c r="K26" s="101"/>
      <c r="L26" s="193"/>
      <c r="M26" s="194"/>
      <c r="N26" s="195">
        <v>50</v>
      </c>
      <c r="O26" s="196" t="s">
        <v>573</v>
      </c>
      <c r="P26" s="201"/>
      <c r="Q26" s="100" t="s">
        <v>567</v>
      </c>
      <c r="R26" s="192">
        <v>88068</v>
      </c>
      <c r="S26" s="101" t="s">
        <v>97</v>
      </c>
      <c r="T26" s="101" t="s">
        <v>529</v>
      </c>
      <c r="U26" s="101"/>
      <c r="V26" s="193"/>
      <c r="W26" s="195">
        <v>50</v>
      </c>
      <c r="X26" s="198" t="s">
        <v>574</v>
      </c>
      <c r="Y26" s="101"/>
      <c r="Z26" s="205" t="s">
        <v>567</v>
      </c>
      <c r="AA26" s="102" t="s">
        <v>548</v>
      </c>
      <c r="AB26" s="102" t="s">
        <v>97</v>
      </c>
      <c r="AC26" s="102" t="s">
        <v>529</v>
      </c>
      <c r="AD26" s="102"/>
      <c r="AE26" s="100"/>
      <c r="AF26" s="195"/>
      <c r="AG26" s="198"/>
      <c r="AH26" s="101"/>
      <c r="AI26" s="198"/>
      <c r="AJ26" s="101"/>
      <c r="AK26" s="101"/>
      <c r="AL26" s="102"/>
      <c r="AM26" s="102"/>
      <c r="AN26" s="198"/>
      <c r="AO26" s="195"/>
      <c r="AP26" s="198"/>
      <c r="AQ26" s="101"/>
      <c r="AR26" s="198"/>
      <c r="AS26" s="101"/>
      <c r="AT26" s="101"/>
      <c r="AU26" s="101"/>
      <c r="AV26" s="102"/>
      <c r="AW26" s="100"/>
      <c r="AX26" s="195"/>
      <c r="AY26" s="100"/>
      <c r="AZ26" s="102"/>
      <c r="BA26" s="100"/>
      <c r="BB26" s="102"/>
      <c r="BC26" s="102"/>
      <c r="BD26" s="102"/>
      <c r="BE26" s="102"/>
      <c r="BF26" s="100"/>
      <c r="BG26" s="195"/>
      <c r="BH26" s="100"/>
      <c r="BI26" s="102"/>
      <c r="BJ26" s="100"/>
      <c r="BK26" s="102"/>
      <c r="BL26" s="102"/>
      <c r="BM26" s="102"/>
      <c r="BN26" s="102"/>
      <c r="BO26" s="100"/>
      <c r="BP26" s="146"/>
    </row>
    <row r="27" spans="1:68" ht="12.75" customHeight="1">
      <c r="A27" s="186">
        <v>17</v>
      </c>
      <c r="B27" s="187" t="s">
        <v>403</v>
      </c>
      <c r="C27" s="188" t="s">
        <v>575</v>
      </c>
      <c r="D27" s="189" t="s">
        <v>576</v>
      </c>
      <c r="E27" s="190"/>
      <c r="F27" s="191" t="s">
        <v>553</v>
      </c>
      <c r="G27" s="192">
        <v>88068</v>
      </c>
      <c r="H27" s="101" t="s">
        <v>97</v>
      </c>
      <c r="I27" s="101" t="s">
        <v>529</v>
      </c>
      <c r="J27" s="102"/>
      <c r="K27" s="102"/>
      <c r="L27" s="193"/>
      <c r="M27" s="194"/>
      <c r="N27" s="195">
        <v>33.33</v>
      </c>
      <c r="O27" s="196" t="s">
        <v>577</v>
      </c>
      <c r="P27" s="197"/>
      <c r="Q27" s="100" t="s">
        <v>553</v>
      </c>
      <c r="R27" s="192">
        <v>88068</v>
      </c>
      <c r="S27" s="101" t="s">
        <v>97</v>
      </c>
      <c r="T27" s="101" t="s">
        <v>529</v>
      </c>
      <c r="U27" s="102"/>
      <c r="V27" s="212"/>
      <c r="W27" s="195">
        <v>33.33</v>
      </c>
      <c r="X27" s="198" t="s">
        <v>578</v>
      </c>
      <c r="Y27" s="213"/>
      <c r="Z27" s="205" t="s">
        <v>579</v>
      </c>
      <c r="AA27" s="102" t="s">
        <v>564</v>
      </c>
      <c r="AB27" s="102" t="s">
        <v>565</v>
      </c>
      <c r="AC27" s="102" t="s">
        <v>529</v>
      </c>
      <c r="AD27" s="102"/>
      <c r="AE27" s="202"/>
      <c r="AF27" s="195">
        <v>33.33</v>
      </c>
      <c r="AG27" s="198" t="s">
        <v>580</v>
      </c>
      <c r="AH27" s="213"/>
      <c r="AI27" s="198" t="s">
        <v>581</v>
      </c>
      <c r="AJ27" s="101">
        <v>88100</v>
      </c>
      <c r="AK27" s="101" t="s">
        <v>565</v>
      </c>
      <c r="AL27" s="102" t="s">
        <v>529</v>
      </c>
      <c r="AM27" s="102"/>
      <c r="AN27" s="198"/>
      <c r="AO27" s="195"/>
      <c r="AP27" s="198"/>
      <c r="AQ27" s="101"/>
      <c r="AR27" s="198"/>
      <c r="AS27" s="101"/>
      <c r="AT27" s="101"/>
      <c r="AU27" s="101"/>
      <c r="AV27" s="102"/>
      <c r="AW27" s="100"/>
      <c r="AX27" s="195"/>
      <c r="AY27" s="100"/>
      <c r="AZ27" s="102"/>
      <c r="BA27" s="100"/>
      <c r="BB27" s="102"/>
      <c r="BC27" s="102"/>
      <c r="BD27" s="102"/>
      <c r="BE27" s="102"/>
      <c r="BF27" s="100"/>
      <c r="BG27" s="195"/>
      <c r="BH27" s="100"/>
      <c r="BI27" s="102"/>
      <c r="BJ27" s="100"/>
      <c r="BK27" s="102"/>
      <c r="BL27" s="102"/>
      <c r="BM27" s="102"/>
      <c r="BN27" s="102"/>
      <c r="BO27" s="100"/>
      <c r="BP27" s="146"/>
    </row>
    <row r="28" spans="1:68" ht="12.75" customHeight="1">
      <c r="A28" s="186">
        <v>18</v>
      </c>
      <c r="B28" s="187" t="s">
        <v>397</v>
      </c>
      <c r="C28" s="188" t="s">
        <v>582</v>
      </c>
      <c r="D28" s="189" t="s">
        <v>538</v>
      </c>
      <c r="E28" s="190"/>
      <c r="F28" s="191" t="s">
        <v>583</v>
      </c>
      <c r="G28" s="192" t="s">
        <v>584</v>
      </c>
      <c r="H28" s="101" t="s">
        <v>585</v>
      </c>
      <c r="I28" s="101" t="s">
        <v>586</v>
      </c>
      <c r="J28" s="102"/>
      <c r="K28" s="102"/>
      <c r="L28" s="193"/>
      <c r="M28" s="194"/>
      <c r="N28" s="195">
        <v>100</v>
      </c>
      <c r="O28" s="196" t="s">
        <v>582</v>
      </c>
      <c r="P28" s="201"/>
      <c r="Q28" s="100" t="s">
        <v>583</v>
      </c>
      <c r="R28" s="192" t="s">
        <v>584</v>
      </c>
      <c r="S28" s="101" t="s">
        <v>585</v>
      </c>
      <c r="T28" s="101" t="s">
        <v>586</v>
      </c>
      <c r="U28" s="102"/>
      <c r="V28" s="193"/>
      <c r="W28" s="195"/>
      <c r="X28" s="198"/>
      <c r="Y28" s="101"/>
      <c r="Z28" s="198"/>
      <c r="AA28" s="102"/>
      <c r="AB28" s="101"/>
      <c r="AC28" s="101"/>
      <c r="AD28" s="102"/>
      <c r="AE28" s="100"/>
      <c r="AF28" s="195"/>
      <c r="AG28" s="198"/>
      <c r="AH28" s="101"/>
      <c r="AI28" s="198"/>
      <c r="AJ28" s="101"/>
      <c r="AK28" s="101"/>
      <c r="AL28" s="102"/>
      <c r="AM28" s="102"/>
      <c r="AN28" s="198"/>
      <c r="AO28" s="195"/>
      <c r="AP28" s="198"/>
      <c r="AQ28" s="101"/>
      <c r="AR28" s="198"/>
      <c r="AS28" s="101"/>
      <c r="AT28" s="101"/>
      <c r="AU28" s="101"/>
      <c r="AV28" s="102"/>
      <c r="AW28" s="100"/>
      <c r="AX28" s="195"/>
      <c r="AY28" s="100"/>
      <c r="AZ28" s="102"/>
      <c r="BA28" s="100"/>
      <c r="BB28" s="102"/>
      <c r="BC28" s="102"/>
      <c r="BD28" s="102"/>
      <c r="BE28" s="102"/>
      <c r="BF28" s="100"/>
      <c r="BG28" s="195"/>
      <c r="BH28" s="100"/>
      <c r="BI28" s="102"/>
      <c r="BJ28" s="100"/>
      <c r="BK28" s="102"/>
      <c r="BL28" s="102"/>
      <c r="BM28" s="102"/>
      <c r="BN28" s="102"/>
      <c r="BO28" s="100"/>
      <c r="BP28" s="146"/>
    </row>
    <row r="29" spans="1:68" ht="12.75" customHeight="1">
      <c r="A29" s="186">
        <v>19</v>
      </c>
      <c r="B29" s="187" t="s">
        <v>376</v>
      </c>
      <c r="C29" s="188" t="s">
        <v>587</v>
      </c>
      <c r="D29" s="189" t="s">
        <v>519</v>
      </c>
      <c r="E29" s="190"/>
      <c r="F29" s="191" t="s">
        <v>545</v>
      </c>
      <c r="G29" s="192">
        <v>88068</v>
      </c>
      <c r="H29" s="101" t="s">
        <v>97</v>
      </c>
      <c r="I29" s="101" t="s">
        <v>529</v>
      </c>
      <c r="J29" s="102"/>
      <c r="K29" s="102"/>
      <c r="L29" s="193"/>
      <c r="M29" s="194"/>
      <c r="N29" s="195">
        <v>100</v>
      </c>
      <c r="O29" s="196" t="s">
        <v>587</v>
      </c>
      <c r="P29" s="201"/>
      <c r="Q29" s="100" t="s">
        <v>545</v>
      </c>
      <c r="R29" s="192">
        <v>88068</v>
      </c>
      <c r="S29" s="101" t="s">
        <v>97</v>
      </c>
      <c r="T29" s="101" t="s">
        <v>529</v>
      </c>
      <c r="U29" s="102"/>
      <c r="V29" s="193"/>
      <c r="W29" s="195"/>
      <c r="X29" s="196"/>
      <c r="Y29" s="101"/>
      <c r="Z29" s="198"/>
      <c r="AA29" s="102"/>
      <c r="AB29" s="101"/>
      <c r="AC29" s="101"/>
      <c r="AD29" s="102"/>
      <c r="AE29" s="100"/>
      <c r="AF29" s="195"/>
      <c r="AG29" s="196"/>
      <c r="AH29" s="101"/>
      <c r="AI29" s="214"/>
      <c r="AJ29" s="101"/>
      <c r="AK29" s="101"/>
      <c r="AL29" s="101"/>
      <c r="AM29" s="102"/>
      <c r="AN29" s="100"/>
      <c r="AO29" s="195"/>
      <c r="AP29" s="198"/>
      <c r="AQ29" s="101"/>
      <c r="AR29" s="198"/>
      <c r="AS29" s="101"/>
      <c r="AT29" s="101"/>
      <c r="AU29" s="101"/>
      <c r="AV29" s="102"/>
      <c r="AW29" s="100"/>
      <c r="AX29" s="195"/>
      <c r="AY29" s="100"/>
      <c r="AZ29" s="102"/>
      <c r="BA29" s="100"/>
      <c r="BB29" s="102"/>
      <c r="BC29" s="102"/>
      <c r="BD29" s="102"/>
      <c r="BE29" s="102"/>
      <c r="BF29" s="100"/>
      <c r="BG29" s="195"/>
      <c r="BH29" s="100"/>
      <c r="BI29" s="102"/>
      <c r="BJ29" s="100"/>
      <c r="BK29" s="102"/>
      <c r="BL29" s="102"/>
      <c r="BM29" s="102"/>
      <c r="BN29" s="102"/>
      <c r="BO29" s="100"/>
      <c r="BP29" s="146"/>
    </row>
    <row r="30" spans="1:68" ht="12.75" customHeight="1">
      <c r="A30" s="186">
        <v>20</v>
      </c>
      <c r="B30" s="187" t="s">
        <v>387</v>
      </c>
      <c r="C30" s="188" t="s">
        <v>588</v>
      </c>
      <c r="D30" s="189" t="s">
        <v>519</v>
      </c>
      <c r="E30" s="190"/>
      <c r="F30" s="191" t="s">
        <v>589</v>
      </c>
      <c r="G30" s="192">
        <v>88068</v>
      </c>
      <c r="H30" s="101" t="s">
        <v>97</v>
      </c>
      <c r="I30" s="101" t="s">
        <v>529</v>
      </c>
      <c r="J30" s="102"/>
      <c r="K30" s="102"/>
      <c r="L30" s="193"/>
      <c r="M30" s="194"/>
      <c r="N30" s="195">
        <v>100</v>
      </c>
      <c r="O30" s="196" t="s">
        <v>588</v>
      </c>
      <c r="P30" s="197"/>
      <c r="Q30" s="100" t="s">
        <v>589</v>
      </c>
      <c r="R30" s="192">
        <v>88068</v>
      </c>
      <c r="S30" s="101" t="s">
        <v>97</v>
      </c>
      <c r="T30" s="101" t="s">
        <v>529</v>
      </c>
      <c r="U30" s="102"/>
      <c r="V30" s="193"/>
      <c r="W30" s="195"/>
      <c r="X30" s="198"/>
      <c r="Y30" s="215"/>
      <c r="Z30" s="100"/>
      <c r="AA30" s="192"/>
      <c r="AB30" s="101"/>
      <c r="AC30" s="101"/>
      <c r="AD30" s="216"/>
      <c r="AE30" s="100"/>
      <c r="AF30" s="195"/>
      <c r="AG30" s="198"/>
      <c r="AH30" s="101"/>
      <c r="AI30" s="214"/>
      <c r="AJ30" s="203"/>
      <c r="AK30" s="203"/>
      <c r="AL30" s="203"/>
      <c r="AM30" s="203"/>
      <c r="AN30" s="100"/>
      <c r="AO30" s="195"/>
      <c r="AP30" s="198"/>
      <c r="AQ30" s="101"/>
      <c r="AR30" s="198"/>
      <c r="AS30" s="101"/>
      <c r="AT30" s="101"/>
      <c r="AU30" s="101"/>
      <c r="AV30" s="102"/>
      <c r="AW30" s="100"/>
      <c r="AX30" s="195"/>
      <c r="AY30" s="100"/>
      <c r="AZ30" s="102"/>
      <c r="BA30" s="100"/>
      <c r="BB30" s="102"/>
      <c r="BC30" s="102"/>
      <c r="BD30" s="102"/>
      <c r="BE30" s="102"/>
      <c r="BF30" s="100"/>
      <c r="BG30" s="195"/>
      <c r="BH30" s="100"/>
      <c r="BI30" s="102"/>
      <c r="BJ30" s="100"/>
      <c r="BK30" s="102"/>
      <c r="BL30" s="102"/>
      <c r="BM30" s="102"/>
      <c r="BN30" s="102"/>
      <c r="BO30" s="100"/>
      <c r="BP30" s="146"/>
    </row>
    <row r="31" spans="1:68" ht="12.75" customHeight="1">
      <c r="A31" s="186">
        <v>21</v>
      </c>
      <c r="B31" s="187" t="s">
        <v>401</v>
      </c>
      <c r="C31" s="188" t="s">
        <v>590</v>
      </c>
      <c r="D31" s="189" t="s">
        <v>538</v>
      </c>
      <c r="E31" s="190"/>
      <c r="F31" s="191" t="s">
        <v>567</v>
      </c>
      <c r="G31" s="192">
        <v>88068</v>
      </c>
      <c r="H31" s="101" t="s">
        <v>97</v>
      </c>
      <c r="I31" s="101" t="s">
        <v>529</v>
      </c>
      <c r="J31" s="102"/>
      <c r="K31" s="102"/>
      <c r="L31" s="190"/>
      <c r="M31" s="194"/>
      <c r="N31" s="195">
        <v>100</v>
      </c>
      <c r="O31" s="196" t="s">
        <v>590</v>
      </c>
      <c r="P31" s="197"/>
      <c r="Q31" s="100" t="s">
        <v>567</v>
      </c>
      <c r="R31" s="192">
        <v>88068</v>
      </c>
      <c r="S31" s="101" t="s">
        <v>97</v>
      </c>
      <c r="T31" s="101" t="s">
        <v>529</v>
      </c>
      <c r="U31" s="102"/>
      <c r="V31" s="190"/>
      <c r="W31" s="195"/>
      <c r="X31" s="198"/>
      <c r="Y31" s="215"/>
      <c r="Z31" s="198"/>
      <c r="AA31" s="217"/>
      <c r="AB31" s="203"/>
      <c r="AC31" s="101"/>
      <c r="AD31" s="216"/>
      <c r="AE31" s="212"/>
      <c r="AF31" s="195"/>
      <c r="AG31" s="198"/>
      <c r="AH31" s="101"/>
      <c r="AI31" s="214"/>
      <c r="AJ31" s="203"/>
      <c r="AK31" s="203"/>
      <c r="AL31" s="203"/>
      <c r="AM31" s="203"/>
      <c r="AN31" s="100"/>
      <c r="AO31" s="195"/>
      <c r="AP31" s="198"/>
      <c r="AQ31" s="101"/>
      <c r="AR31" s="198"/>
      <c r="AS31" s="101"/>
      <c r="AT31" s="101"/>
      <c r="AU31" s="101"/>
      <c r="AV31" s="102"/>
      <c r="AW31" s="100"/>
      <c r="AX31" s="195"/>
      <c r="AY31" s="100"/>
      <c r="AZ31" s="102"/>
      <c r="BA31" s="100"/>
      <c r="BB31" s="102"/>
      <c r="BC31" s="102"/>
      <c r="BD31" s="102"/>
      <c r="BE31" s="102"/>
      <c r="BF31" s="100"/>
      <c r="BG31" s="195"/>
      <c r="BH31" s="100"/>
      <c r="BI31" s="102"/>
      <c r="BJ31" s="100"/>
      <c r="BK31" s="102"/>
      <c r="BL31" s="102"/>
      <c r="BM31" s="102"/>
      <c r="BN31" s="102"/>
      <c r="BO31" s="100"/>
      <c r="BP31" s="146"/>
    </row>
    <row r="32" spans="1:68" ht="12.75" customHeight="1">
      <c r="A32" s="186">
        <v>22</v>
      </c>
      <c r="B32" s="187" t="s">
        <v>382</v>
      </c>
      <c r="C32" s="188" t="s">
        <v>591</v>
      </c>
      <c r="D32" s="189" t="s">
        <v>538</v>
      </c>
      <c r="E32" s="190"/>
      <c r="F32" s="191" t="s">
        <v>545</v>
      </c>
      <c r="G32" s="192">
        <v>88068</v>
      </c>
      <c r="H32" s="101" t="s">
        <v>97</v>
      </c>
      <c r="I32" s="101" t="s">
        <v>529</v>
      </c>
      <c r="J32" s="102"/>
      <c r="K32" s="102"/>
      <c r="L32" s="199"/>
      <c r="M32" s="194"/>
      <c r="N32" s="195">
        <v>100</v>
      </c>
      <c r="O32" s="196" t="s">
        <v>591</v>
      </c>
      <c r="P32" s="201"/>
      <c r="Q32" s="100" t="s">
        <v>545</v>
      </c>
      <c r="R32" s="192">
        <v>88068</v>
      </c>
      <c r="S32" s="101" t="s">
        <v>97</v>
      </c>
      <c r="T32" s="101" t="s">
        <v>529</v>
      </c>
      <c r="U32" s="102"/>
      <c r="V32" s="190"/>
      <c r="W32" s="195"/>
      <c r="X32" s="198"/>
      <c r="Y32" s="215"/>
      <c r="Z32" s="198"/>
      <c r="AA32" s="217"/>
      <c r="AB32" s="203"/>
      <c r="AC32" s="101"/>
      <c r="AD32" s="216"/>
      <c r="AE32" s="100"/>
      <c r="AF32" s="195"/>
      <c r="AG32" s="198"/>
      <c r="AH32" s="101"/>
      <c r="AI32" s="214"/>
      <c r="AJ32" s="203"/>
      <c r="AK32" s="203"/>
      <c r="AL32" s="203"/>
      <c r="AM32" s="203"/>
      <c r="AN32" s="100"/>
      <c r="AO32" s="195"/>
      <c r="AP32" s="198"/>
      <c r="AQ32" s="101"/>
      <c r="AR32" s="198"/>
      <c r="AS32" s="101"/>
      <c r="AT32" s="101"/>
      <c r="AU32" s="101"/>
      <c r="AV32" s="102"/>
      <c r="AW32" s="100"/>
      <c r="AX32" s="195"/>
      <c r="AY32" s="100"/>
      <c r="AZ32" s="102"/>
      <c r="BA32" s="100"/>
      <c r="BB32" s="102"/>
      <c r="BC32" s="102"/>
      <c r="BD32" s="102"/>
      <c r="BE32" s="102"/>
      <c r="BF32" s="100"/>
      <c r="BG32" s="195"/>
      <c r="BH32" s="100"/>
      <c r="BI32" s="102"/>
      <c r="BJ32" s="100"/>
      <c r="BK32" s="102"/>
      <c r="BL32" s="102"/>
      <c r="BM32" s="102"/>
      <c r="BN32" s="102"/>
      <c r="BO32" s="100"/>
      <c r="BP32" s="146"/>
    </row>
    <row r="33" spans="1:68" ht="12.75" customHeight="1">
      <c r="A33" s="186">
        <v>23</v>
      </c>
      <c r="B33" s="187" t="s">
        <v>418</v>
      </c>
      <c r="C33" s="218" t="s">
        <v>592</v>
      </c>
      <c r="D33" s="219" t="s">
        <v>519</v>
      </c>
      <c r="E33" s="100"/>
      <c r="F33" s="191" t="s">
        <v>593</v>
      </c>
      <c r="G33" s="192" t="s">
        <v>594</v>
      </c>
      <c r="H33" s="102" t="s">
        <v>97</v>
      </c>
      <c r="I33" s="101" t="s">
        <v>529</v>
      </c>
      <c r="J33" s="102"/>
      <c r="K33" s="102"/>
      <c r="L33" s="190"/>
      <c r="M33" s="220"/>
      <c r="N33" s="195">
        <v>100</v>
      </c>
      <c r="O33" s="218" t="s">
        <v>592</v>
      </c>
      <c r="P33" s="204"/>
      <c r="Q33" s="191" t="s">
        <v>545</v>
      </c>
      <c r="R33" s="192">
        <v>88068</v>
      </c>
      <c r="S33" s="102" t="s">
        <v>97</v>
      </c>
      <c r="T33" s="101" t="s">
        <v>529</v>
      </c>
      <c r="U33" s="102"/>
      <c r="V33" s="190"/>
      <c r="W33" s="195"/>
      <c r="X33" s="100"/>
      <c r="Y33" s="102"/>
      <c r="Z33" s="100"/>
      <c r="AA33" s="102"/>
      <c r="AB33" s="216"/>
      <c r="AC33" s="102"/>
      <c r="AD33" s="216"/>
      <c r="AE33" s="100"/>
      <c r="AF33" s="195"/>
      <c r="AG33" s="100"/>
      <c r="AH33" s="216"/>
      <c r="AI33" s="100"/>
      <c r="AJ33" s="102"/>
      <c r="AK33" s="216"/>
      <c r="AL33" s="102"/>
      <c r="AM33" s="216"/>
      <c r="AN33" s="100"/>
      <c r="AO33" s="195"/>
      <c r="AP33" s="100"/>
      <c r="AQ33" s="102"/>
      <c r="AR33" s="100"/>
      <c r="AS33" s="102"/>
      <c r="AT33" s="102"/>
      <c r="AU33" s="102"/>
      <c r="AV33" s="102"/>
      <c r="AW33" s="100"/>
      <c r="AX33" s="195"/>
      <c r="AY33" s="100"/>
      <c r="AZ33" s="102"/>
      <c r="BA33" s="100"/>
      <c r="BB33" s="102"/>
      <c r="BC33" s="102"/>
      <c r="BD33" s="102"/>
      <c r="BE33" s="102"/>
      <c r="BF33" s="100"/>
      <c r="BG33" s="195"/>
      <c r="BH33" s="100"/>
      <c r="BI33" s="102"/>
      <c r="BJ33" s="100"/>
      <c r="BK33" s="102"/>
      <c r="BL33" s="102"/>
      <c r="BM33" s="102"/>
      <c r="BN33" s="102"/>
      <c r="BO33" s="100"/>
      <c r="BP33" s="221"/>
    </row>
    <row r="34" spans="1:68" hidden="1">
      <c r="A34" s="186">
        <v>24</v>
      </c>
      <c r="B34" s="187" t="s">
        <v>595</v>
      </c>
      <c r="C34" s="218"/>
      <c r="D34" s="219"/>
      <c r="E34" s="100"/>
      <c r="F34" s="191"/>
      <c r="G34" s="192"/>
      <c r="H34" s="102"/>
      <c r="I34" s="102"/>
      <c r="J34" s="102"/>
      <c r="K34" s="102"/>
      <c r="L34" s="193"/>
      <c r="M34" s="194"/>
      <c r="N34" s="195"/>
      <c r="O34" s="222"/>
      <c r="P34" s="204"/>
      <c r="Q34" s="191"/>
      <c r="R34" s="192"/>
      <c r="S34" s="102"/>
      <c r="T34" s="102"/>
      <c r="U34" s="216"/>
      <c r="V34" s="100"/>
      <c r="W34" s="195"/>
      <c r="X34" s="100"/>
      <c r="Y34" s="102"/>
      <c r="Z34" s="100"/>
      <c r="AA34" s="102"/>
      <c r="AB34" s="216"/>
      <c r="AC34" s="102"/>
      <c r="AD34" s="216"/>
      <c r="AE34" s="100"/>
      <c r="AF34" s="195"/>
      <c r="AG34" s="100"/>
      <c r="AH34" s="216"/>
      <c r="AI34" s="216"/>
      <c r="AJ34" s="102"/>
      <c r="AK34" s="216"/>
      <c r="AL34" s="102"/>
      <c r="AM34" s="216"/>
      <c r="AN34" s="100"/>
      <c r="AO34" s="195"/>
      <c r="AP34" s="216"/>
      <c r="AQ34" s="216"/>
      <c r="AR34" s="216"/>
      <c r="AS34" s="102"/>
      <c r="AT34" s="102"/>
      <c r="AU34" s="102"/>
      <c r="AV34" s="102"/>
      <c r="AW34" s="100"/>
      <c r="AX34" s="195"/>
      <c r="AY34" s="216"/>
      <c r="AZ34" s="216"/>
      <c r="BA34" s="216"/>
      <c r="BB34" s="102"/>
      <c r="BC34" s="102"/>
      <c r="BD34" s="102"/>
      <c r="BE34" s="216"/>
      <c r="BF34" s="102"/>
      <c r="BG34" s="195"/>
      <c r="BH34" s="100"/>
      <c r="BI34" s="102"/>
      <c r="BJ34" s="100"/>
      <c r="BK34" s="102"/>
      <c r="BL34" s="102"/>
      <c r="BM34" s="102"/>
      <c r="BN34" s="102"/>
      <c r="BO34" s="100"/>
      <c r="BP34" s="146"/>
    </row>
    <row r="35" spans="1:68" hidden="1">
      <c r="A35" s="186">
        <v>25</v>
      </c>
      <c r="B35" s="187" t="s">
        <v>596</v>
      </c>
      <c r="C35" s="218"/>
      <c r="D35" s="219"/>
      <c r="E35" s="190"/>
      <c r="F35" s="191"/>
      <c r="G35" s="192"/>
      <c r="H35" s="101"/>
      <c r="I35" s="101"/>
      <c r="J35" s="102"/>
      <c r="K35" s="102"/>
      <c r="L35" s="211"/>
      <c r="M35" s="223"/>
      <c r="N35" s="224"/>
      <c r="O35" s="222"/>
      <c r="P35" s="204"/>
      <c r="Q35" s="216"/>
      <c r="R35" s="102"/>
      <c r="S35" s="102"/>
      <c r="T35" s="102"/>
      <c r="U35" s="216"/>
      <c r="V35" s="100"/>
      <c r="W35" s="224"/>
      <c r="X35" s="100"/>
      <c r="Y35" s="102"/>
      <c r="Z35" s="100"/>
      <c r="AA35" s="102"/>
      <c r="AB35" s="216"/>
      <c r="AC35" s="102"/>
      <c r="AD35" s="216"/>
      <c r="AE35" s="100"/>
      <c r="AF35" s="224"/>
      <c r="AG35" s="100"/>
      <c r="AH35" s="216"/>
      <c r="AI35" s="216"/>
      <c r="AJ35" s="102"/>
      <c r="AK35" s="216"/>
      <c r="AL35" s="102"/>
      <c r="AM35" s="216"/>
      <c r="AN35" s="100"/>
      <c r="AO35" s="224"/>
      <c r="AP35" s="216"/>
      <c r="AQ35" s="216"/>
      <c r="AR35" s="216"/>
      <c r="AS35" s="102"/>
      <c r="AT35" s="102"/>
      <c r="AU35" s="102"/>
      <c r="AV35" s="102"/>
      <c r="AW35" s="100"/>
      <c r="AX35" s="224"/>
      <c r="AY35" s="216"/>
      <c r="AZ35" s="216"/>
      <c r="BA35" s="216"/>
      <c r="BB35" s="102"/>
      <c r="BC35" s="102"/>
      <c r="BD35" s="102"/>
      <c r="BE35" s="216"/>
      <c r="BF35" s="102"/>
      <c r="BG35" s="224"/>
      <c r="BH35" s="100"/>
      <c r="BI35" s="102"/>
      <c r="BJ35" s="100"/>
      <c r="BK35" s="102"/>
      <c r="BL35" s="102"/>
      <c r="BM35" s="102"/>
      <c r="BN35" s="102"/>
      <c r="BO35" s="100"/>
      <c r="BP35" s="146"/>
    </row>
    <row r="36" spans="1:68" hidden="1">
      <c r="A36" s="186">
        <v>26</v>
      </c>
      <c r="B36" s="187" t="s">
        <v>597</v>
      </c>
      <c r="C36" s="218"/>
      <c r="D36" s="219"/>
      <c r="E36" s="100"/>
      <c r="F36" s="191"/>
      <c r="G36" s="192"/>
      <c r="H36" s="102"/>
      <c r="I36" s="102"/>
      <c r="J36" s="102"/>
      <c r="K36" s="102"/>
      <c r="L36" s="212"/>
      <c r="M36" s="223"/>
      <c r="N36" s="224"/>
      <c r="O36" s="222"/>
      <c r="P36" s="204"/>
      <c r="Q36" s="216"/>
      <c r="R36" s="102"/>
      <c r="S36" s="102"/>
      <c r="T36" s="102"/>
      <c r="U36" s="216"/>
      <c r="V36" s="100"/>
      <c r="W36" s="224"/>
      <c r="X36" s="100"/>
      <c r="Y36" s="216"/>
      <c r="Z36" s="100"/>
      <c r="AA36" s="102"/>
      <c r="AB36" s="216"/>
      <c r="AC36" s="102"/>
      <c r="AD36" s="216"/>
      <c r="AE36" s="100"/>
      <c r="AF36" s="224"/>
      <c r="AG36" s="100"/>
      <c r="AH36" s="216"/>
      <c r="AI36" s="216"/>
      <c r="AJ36" s="102"/>
      <c r="AK36" s="216"/>
      <c r="AL36" s="102"/>
      <c r="AM36" s="216"/>
      <c r="AN36" s="100"/>
      <c r="AO36" s="224"/>
      <c r="AP36" s="216"/>
      <c r="AQ36" s="216"/>
      <c r="AR36" s="216"/>
      <c r="AS36" s="102"/>
      <c r="AT36" s="102"/>
      <c r="AU36" s="102"/>
      <c r="AV36" s="102"/>
      <c r="AW36" s="100"/>
      <c r="AX36" s="224"/>
      <c r="AY36" s="216"/>
      <c r="AZ36" s="216"/>
      <c r="BA36" s="216"/>
      <c r="BB36" s="102"/>
      <c r="BC36" s="102"/>
      <c r="BD36" s="102"/>
      <c r="BE36" s="216"/>
      <c r="BF36" s="102"/>
      <c r="BG36" s="224"/>
      <c r="BH36" s="100"/>
      <c r="BI36" s="102"/>
      <c r="BJ36" s="100"/>
      <c r="BK36" s="102"/>
      <c r="BL36" s="102"/>
      <c r="BM36" s="102"/>
      <c r="BN36" s="102"/>
      <c r="BO36" s="100"/>
      <c r="BP36" s="146"/>
    </row>
    <row r="37" spans="1:68" hidden="1">
      <c r="A37" s="186">
        <v>27</v>
      </c>
      <c r="B37" s="187" t="s">
        <v>598</v>
      </c>
      <c r="C37" s="218"/>
      <c r="D37" s="219"/>
      <c r="E37" s="100"/>
      <c r="F37" s="191"/>
      <c r="G37" s="192"/>
      <c r="H37" s="102"/>
      <c r="I37" s="102"/>
      <c r="J37" s="102"/>
      <c r="K37" s="102"/>
      <c r="L37" s="212"/>
      <c r="M37" s="223"/>
      <c r="N37" s="224"/>
      <c r="O37" s="222"/>
      <c r="P37" s="204"/>
      <c r="Q37" s="216"/>
      <c r="R37" s="102"/>
      <c r="S37" s="102"/>
      <c r="T37" s="102"/>
      <c r="U37" s="216"/>
      <c r="V37" s="100"/>
      <c r="W37" s="224"/>
      <c r="X37" s="100"/>
      <c r="Y37" s="216"/>
      <c r="Z37" s="100"/>
      <c r="AA37" s="102"/>
      <c r="AB37" s="216"/>
      <c r="AC37" s="102"/>
      <c r="AD37" s="216"/>
      <c r="AE37" s="100"/>
      <c r="AF37" s="224"/>
      <c r="AG37" s="100"/>
      <c r="AH37" s="216"/>
      <c r="AI37" s="216"/>
      <c r="AJ37" s="102"/>
      <c r="AK37" s="216"/>
      <c r="AL37" s="102"/>
      <c r="AM37" s="216"/>
      <c r="AN37" s="100"/>
      <c r="AO37" s="224"/>
      <c r="AP37" s="216"/>
      <c r="AQ37" s="216"/>
      <c r="AR37" s="216"/>
      <c r="AS37" s="102"/>
      <c r="AT37" s="102"/>
      <c r="AU37" s="102"/>
      <c r="AV37" s="102"/>
      <c r="AW37" s="100"/>
      <c r="AX37" s="224"/>
      <c r="AY37" s="216"/>
      <c r="AZ37" s="216"/>
      <c r="BA37" s="216"/>
      <c r="BB37" s="102"/>
      <c r="BC37" s="102"/>
      <c r="BD37" s="102"/>
      <c r="BE37" s="216"/>
      <c r="BF37" s="102"/>
      <c r="BG37" s="224"/>
      <c r="BH37" s="100"/>
      <c r="BI37" s="102"/>
      <c r="BJ37" s="100"/>
      <c r="BK37" s="102"/>
      <c r="BL37" s="102"/>
      <c r="BM37" s="102"/>
      <c r="BN37" s="102"/>
      <c r="BO37" s="100"/>
      <c r="BP37" s="146"/>
    </row>
    <row r="38" spans="1:68" hidden="1">
      <c r="A38" s="186">
        <v>28</v>
      </c>
      <c r="B38" s="187" t="s">
        <v>599</v>
      </c>
      <c r="C38" s="218"/>
      <c r="D38" s="219"/>
      <c r="E38" s="100"/>
      <c r="F38" s="191"/>
      <c r="G38" s="192"/>
      <c r="H38" s="102"/>
      <c r="I38" s="102"/>
      <c r="J38" s="102"/>
      <c r="K38" s="102"/>
      <c r="L38" s="212"/>
      <c r="M38" s="223"/>
      <c r="N38" s="224"/>
      <c r="O38" s="222"/>
      <c r="P38" s="204"/>
      <c r="Q38" s="216"/>
      <c r="R38" s="102"/>
      <c r="S38" s="102"/>
      <c r="T38" s="102"/>
      <c r="U38" s="216"/>
      <c r="V38" s="100"/>
      <c r="W38" s="224"/>
      <c r="X38" s="100"/>
      <c r="Y38" s="216"/>
      <c r="Z38" s="100"/>
      <c r="AA38" s="102"/>
      <c r="AB38" s="216"/>
      <c r="AC38" s="102"/>
      <c r="AD38" s="216"/>
      <c r="AE38" s="100"/>
      <c r="AF38" s="224"/>
      <c r="AG38" s="100"/>
      <c r="AH38" s="216"/>
      <c r="AI38" s="216"/>
      <c r="AJ38" s="102"/>
      <c r="AK38" s="216"/>
      <c r="AL38" s="102"/>
      <c r="AM38" s="216"/>
      <c r="AN38" s="100"/>
      <c r="AO38" s="224"/>
      <c r="AP38" s="216"/>
      <c r="AQ38" s="216"/>
      <c r="AR38" s="216"/>
      <c r="AS38" s="102"/>
      <c r="AT38" s="102"/>
      <c r="AU38" s="102"/>
      <c r="AV38" s="102"/>
      <c r="AW38" s="100"/>
      <c r="AX38" s="224"/>
      <c r="AY38" s="216"/>
      <c r="AZ38" s="216"/>
      <c r="BA38" s="216"/>
      <c r="BB38" s="102"/>
      <c r="BC38" s="102"/>
      <c r="BD38" s="102"/>
      <c r="BE38" s="216"/>
      <c r="BF38" s="102"/>
      <c r="BG38" s="224"/>
      <c r="BH38" s="100"/>
      <c r="BI38" s="102"/>
      <c r="BJ38" s="100"/>
      <c r="BK38" s="102"/>
      <c r="BL38" s="102"/>
      <c r="BM38" s="102"/>
      <c r="BN38" s="102"/>
      <c r="BO38" s="100"/>
      <c r="BP38" s="146"/>
    </row>
    <row r="39" spans="1:68" hidden="1">
      <c r="A39" s="186">
        <v>29</v>
      </c>
      <c r="B39" s="187" t="s">
        <v>600</v>
      </c>
      <c r="C39" s="218"/>
      <c r="D39" s="219"/>
      <c r="E39" s="100"/>
      <c r="F39" s="191"/>
      <c r="G39" s="192"/>
      <c r="H39" s="102"/>
      <c r="I39" s="102"/>
      <c r="J39" s="102"/>
      <c r="K39" s="102"/>
      <c r="L39" s="212"/>
      <c r="M39" s="223"/>
      <c r="N39" s="224"/>
      <c r="O39" s="222"/>
      <c r="P39" s="204"/>
      <c r="Q39" s="216"/>
      <c r="R39" s="102"/>
      <c r="S39" s="102"/>
      <c r="T39" s="102"/>
      <c r="U39" s="216"/>
      <c r="V39" s="100"/>
      <c r="W39" s="224"/>
      <c r="X39" s="100"/>
      <c r="Y39" s="216"/>
      <c r="Z39" s="100"/>
      <c r="AA39" s="102"/>
      <c r="AB39" s="216"/>
      <c r="AC39" s="102"/>
      <c r="AD39" s="216"/>
      <c r="AE39" s="100"/>
      <c r="AF39" s="224"/>
      <c r="AG39" s="100"/>
      <c r="AH39" s="216"/>
      <c r="AI39" s="216"/>
      <c r="AJ39" s="102"/>
      <c r="AK39" s="216"/>
      <c r="AL39" s="102"/>
      <c r="AM39" s="216"/>
      <c r="AN39" s="100"/>
      <c r="AO39" s="224"/>
      <c r="AP39" s="216"/>
      <c r="AQ39" s="216"/>
      <c r="AR39" s="216"/>
      <c r="AS39" s="102"/>
      <c r="AT39" s="102"/>
      <c r="AU39" s="102"/>
      <c r="AV39" s="102"/>
      <c r="AW39" s="100"/>
      <c r="AX39" s="224"/>
      <c r="AY39" s="216"/>
      <c r="AZ39" s="216"/>
      <c r="BA39" s="216"/>
      <c r="BB39" s="102"/>
      <c r="BC39" s="102"/>
      <c r="BD39" s="102"/>
      <c r="BE39" s="216"/>
      <c r="BF39" s="102"/>
      <c r="BG39" s="224"/>
      <c r="BH39" s="100"/>
      <c r="BI39" s="102"/>
      <c r="BJ39" s="100"/>
      <c r="BK39" s="102"/>
      <c r="BL39" s="102"/>
      <c r="BM39" s="102"/>
      <c r="BN39" s="102"/>
      <c r="BO39" s="100"/>
      <c r="BP39" s="146"/>
    </row>
    <row r="40" spans="1:68" hidden="1">
      <c r="A40" s="186">
        <v>30</v>
      </c>
      <c r="B40" s="187" t="s">
        <v>601</v>
      </c>
      <c r="C40" s="218"/>
      <c r="D40" s="219"/>
      <c r="E40" s="100"/>
      <c r="F40" s="191"/>
      <c r="G40" s="192"/>
      <c r="H40" s="102"/>
      <c r="I40" s="102"/>
      <c r="J40" s="102"/>
      <c r="K40" s="102"/>
      <c r="L40" s="212"/>
      <c r="M40" s="223"/>
      <c r="N40" s="224"/>
      <c r="O40" s="222"/>
      <c r="P40" s="204"/>
      <c r="Q40" s="216"/>
      <c r="R40" s="102"/>
      <c r="S40" s="102"/>
      <c r="T40" s="102"/>
      <c r="U40" s="216"/>
      <c r="V40" s="100"/>
      <c r="W40" s="224"/>
      <c r="X40" s="100"/>
      <c r="Y40" s="216"/>
      <c r="Z40" s="100"/>
      <c r="AA40" s="102"/>
      <c r="AB40" s="216"/>
      <c r="AC40" s="102"/>
      <c r="AD40" s="216"/>
      <c r="AE40" s="100"/>
      <c r="AF40" s="224"/>
      <c r="AG40" s="100"/>
      <c r="AH40" s="216"/>
      <c r="AI40" s="216"/>
      <c r="AJ40" s="102"/>
      <c r="AK40" s="216"/>
      <c r="AL40" s="102"/>
      <c r="AM40" s="216"/>
      <c r="AN40" s="100"/>
      <c r="AO40" s="224"/>
      <c r="AP40" s="216"/>
      <c r="AQ40" s="216"/>
      <c r="AR40" s="216"/>
      <c r="AS40" s="102"/>
      <c r="AT40" s="102"/>
      <c r="AU40" s="102"/>
      <c r="AV40" s="102"/>
      <c r="AW40" s="100"/>
      <c r="AX40" s="224"/>
      <c r="AY40" s="216"/>
      <c r="AZ40" s="216"/>
      <c r="BA40" s="216"/>
      <c r="BB40" s="102"/>
      <c r="BC40" s="102"/>
      <c r="BD40" s="102"/>
      <c r="BE40" s="216"/>
      <c r="BF40" s="102"/>
      <c r="BG40" s="224"/>
      <c r="BH40" s="100"/>
      <c r="BI40" s="102"/>
      <c r="BJ40" s="100"/>
      <c r="BK40" s="102"/>
      <c r="BL40" s="102"/>
      <c r="BM40" s="102"/>
      <c r="BN40" s="102"/>
      <c r="BO40" s="100"/>
      <c r="BP40" s="146"/>
    </row>
    <row r="41" spans="1:68" hidden="1">
      <c r="A41" s="186">
        <v>31</v>
      </c>
      <c r="B41" s="187" t="s">
        <v>602</v>
      </c>
      <c r="C41" s="218"/>
      <c r="D41" s="219"/>
      <c r="E41" s="100"/>
      <c r="F41" s="191"/>
      <c r="G41" s="192"/>
      <c r="H41" s="102"/>
      <c r="I41" s="102"/>
      <c r="J41" s="102"/>
      <c r="K41" s="102"/>
      <c r="L41" s="212"/>
      <c r="M41" s="223"/>
      <c r="N41" s="224"/>
      <c r="O41" s="222"/>
      <c r="P41" s="204"/>
      <c r="Q41" s="216"/>
      <c r="R41" s="102"/>
      <c r="S41" s="102"/>
      <c r="T41" s="102"/>
      <c r="U41" s="216"/>
      <c r="V41" s="100"/>
      <c r="W41" s="224"/>
      <c r="X41" s="100"/>
      <c r="Y41" s="216"/>
      <c r="Z41" s="100"/>
      <c r="AA41" s="102"/>
      <c r="AB41" s="216"/>
      <c r="AC41" s="102"/>
      <c r="AD41" s="216"/>
      <c r="AE41" s="100"/>
      <c r="AF41" s="224"/>
      <c r="AG41" s="100"/>
      <c r="AH41" s="216"/>
      <c r="AI41" s="216"/>
      <c r="AJ41" s="102"/>
      <c r="AK41" s="216"/>
      <c r="AL41" s="102"/>
      <c r="AM41" s="216"/>
      <c r="AN41" s="100"/>
      <c r="AO41" s="224"/>
      <c r="AP41" s="216"/>
      <c r="AQ41" s="216"/>
      <c r="AR41" s="216"/>
      <c r="AS41" s="102"/>
      <c r="AT41" s="102"/>
      <c r="AU41" s="102"/>
      <c r="AV41" s="102"/>
      <c r="AW41" s="100"/>
      <c r="AX41" s="224"/>
      <c r="AY41" s="216"/>
      <c r="AZ41" s="216"/>
      <c r="BA41" s="216"/>
      <c r="BB41" s="102"/>
      <c r="BC41" s="102"/>
      <c r="BD41" s="102"/>
      <c r="BE41" s="216"/>
      <c r="BF41" s="102"/>
      <c r="BG41" s="224"/>
      <c r="BH41" s="100"/>
      <c r="BI41" s="102"/>
      <c r="BJ41" s="100"/>
      <c r="BK41" s="102"/>
      <c r="BL41" s="102"/>
      <c r="BM41" s="102"/>
      <c r="BN41" s="102"/>
      <c r="BO41" s="100"/>
      <c r="BP41" s="146"/>
    </row>
    <row r="42" spans="1:68" hidden="1">
      <c r="A42" s="186">
        <v>32</v>
      </c>
      <c r="B42" s="187" t="s">
        <v>603</v>
      </c>
      <c r="C42" s="218"/>
      <c r="D42" s="219"/>
      <c r="E42" s="100"/>
      <c r="F42" s="191"/>
      <c r="G42" s="192"/>
      <c r="H42" s="102"/>
      <c r="I42" s="102"/>
      <c r="J42" s="102"/>
      <c r="K42" s="102"/>
      <c r="L42" s="212"/>
      <c r="M42" s="223"/>
      <c r="N42" s="224"/>
      <c r="O42" s="222"/>
      <c r="P42" s="204"/>
      <c r="Q42" s="216"/>
      <c r="R42" s="102"/>
      <c r="S42" s="102"/>
      <c r="T42" s="102"/>
      <c r="U42" s="216"/>
      <c r="V42" s="100"/>
      <c r="W42" s="224"/>
      <c r="X42" s="100"/>
      <c r="Y42" s="216"/>
      <c r="Z42" s="100"/>
      <c r="AA42" s="102"/>
      <c r="AB42" s="216"/>
      <c r="AC42" s="102"/>
      <c r="AD42" s="216"/>
      <c r="AE42" s="100"/>
      <c r="AF42" s="224"/>
      <c r="AG42" s="100"/>
      <c r="AH42" s="216"/>
      <c r="AI42" s="216"/>
      <c r="AJ42" s="102"/>
      <c r="AK42" s="216"/>
      <c r="AL42" s="102"/>
      <c r="AM42" s="216"/>
      <c r="AN42" s="100"/>
      <c r="AO42" s="224"/>
      <c r="AP42" s="216"/>
      <c r="AQ42" s="216"/>
      <c r="AR42" s="216"/>
      <c r="AS42" s="102"/>
      <c r="AT42" s="102"/>
      <c r="AU42" s="102"/>
      <c r="AV42" s="102"/>
      <c r="AW42" s="100"/>
      <c r="AX42" s="224"/>
      <c r="AY42" s="216"/>
      <c r="AZ42" s="216"/>
      <c r="BA42" s="216"/>
      <c r="BB42" s="102"/>
      <c r="BC42" s="102"/>
      <c r="BD42" s="102"/>
      <c r="BE42" s="216"/>
      <c r="BF42" s="102"/>
      <c r="BG42" s="224"/>
      <c r="BH42" s="100"/>
      <c r="BI42" s="102"/>
      <c r="BJ42" s="100"/>
      <c r="BK42" s="102"/>
      <c r="BL42" s="102"/>
      <c r="BM42" s="102"/>
      <c r="BN42" s="102"/>
      <c r="BO42" s="100"/>
      <c r="BP42" s="146"/>
    </row>
    <row r="43" spans="1:68" hidden="1">
      <c r="A43" s="186">
        <v>33</v>
      </c>
      <c r="B43" s="187" t="s">
        <v>604</v>
      </c>
      <c r="C43" s="218"/>
      <c r="D43" s="219"/>
      <c r="E43" s="100"/>
      <c r="F43" s="191"/>
      <c r="G43" s="192"/>
      <c r="H43" s="102"/>
      <c r="I43" s="102"/>
      <c r="J43" s="102"/>
      <c r="K43" s="102"/>
      <c r="L43" s="212"/>
      <c r="M43" s="223"/>
      <c r="N43" s="224"/>
      <c r="O43" s="222"/>
      <c r="P43" s="204"/>
      <c r="Q43" s="216"/>
      <c r="R43" s="102"/>
      <c r="S43" s="102"/>
      <c r="T43" s="102"/>
      <c r="U43" s="216"/>
      <c r="V43" s="100"/>
      <c r="W43" s="224"/>
      <c r="X43" s="100"/>
      <c r="Y43" s="216"/>
      <c r="Z43" s="100"/>
      <c r="AA43" s="102"/>
      <c r="AB43" s="216"/>
      <c r="AC43" s="102"/>
      <c r="AD43" s="216"/>
      <c r="AE43" s="100"/>
      <c r="AF43" s="224"/>
      <c r="AG43" s="100"/>
      <c r="AH43" s="216"/>
      <c r="AI43" s="216"/>
      <c r="AJ43" s="102"/>
      <c r="AK43" s="216"/>
      <c r="AL43" s="102"/>
      <c r="AM43" s="216"/>
      <c r="AN43" s="100"/>
      <c r="AO43" s="224"/>
      <c r="AP43" s="216"/>
      <c r="AQ43" s="216"/>
      <c r="AR43" s="216"/>
      <c r="AS43" s="102"/>
      <c r="AT43" s="102"/>
      <c r="AU43" s="102"/>
      <c r="AV43" s="102"/>
      <c r="AW43" s="100"/>
      <c r="AX43" s="224"/>
      <c r="AY43" s="216"/>
      <c r="AZ43" s="216"/>
      <c r="BA43" s="216"/>
      <c r="BB43" s="102"/>
      <c r="BC43" s="102"/>
      <c r="BD43" s="102"/>
      <c r="BE43" s="216"/>
      <c r="BF43" s="102"/>
      <c r="BG43" s="224"/>
      <c r="BH43" s="100"/>
      <c r="BI43" s="102"/>
      <c r="BJ43" s="100"/>
      <c r="BK43" s="102"/>
      <c r="BL43" s="102"/>
      <c r="BM43" s="102"/>
      <c r="BN43" s="102"/>
      <c r="BO43" s="100"/>
      <c r="BP43" s="146"/>
    </row>
    <row r="44" spans="1:68" hidden="1">
      <c r="A44" s="186">
        <v>34</v>
      </c>
      <c r="B44" s="187" t="s">
        <v>605</v>
      </c>
      <c r="C44" s="218"/>
      <c r="D44" s="219"/>
      <c r="E44" s="100"/>
      <c r="F44" s="191"/>
      <c r="G44" s="192"/>
      <c r="H44" s="102"/>
      <c r="I44" s="102"/>
      <c r="J44" s="102"/>
      <c r="K44" s="102"/>
      <c r="L44" s="212"/>
      <c r="M44" s="223"/>
      <c r="N44" s="224"/>
      <c r="O44" s="222"/>
      <c r="P44" s="204"/>
      <c r="Q44" s="216"/>
      <c r="R44" s="102"/>
      <c r="S44" s="102"/>
      <c r="T44" s="102"/>
      <c r="U44" s="216"/>
      <c r="V44" s="100"/>
      <c r="W44" s="224"/>
      <c r="X44" s="100"/>
      <c r="Y44" s="216"/>
      <c r="Z44" s="100"/>
      <c r="AA44" s="102"/>
      <c r="AB44" s="216"/>
      <c r="AC44" s="102"/>
      <c r="AD44" s="216"/>
      <c r="AE44" s="100"/>
      <c r="AF44" s="224"/>
      <c r="AG44" s="100"/>
      <c r="AH44" s="216"/>
      <c r="AI44" s="216"/>
      <c r="AJ44" s="102"/>
      <c r="AK44" s="216"/>
      <c r="AL44" s="102"/>
      <c r="AM44" s="216"/>
      <c r="AN44" s="100"/>
      <c r="AO44" s="224"/>
      <c r="AP44" s="216"/>
      <c r="AQ44" s="216"/>
      <c r="AR44" s="216"/>
      <c r="AS44" s="102"/>
      <c r="AT44" s="102"/>
      <c r="AU44" s="102"/>
      <c r="AV44" s="102"/>
      <c r="AW44" s="100"/>
      <c r="AX44" s="224"/>
      <c r="AY44" s="216"/>
      <c r="AZ44" s="216"/>
      <c r="BA44" s="216"/>
      <c r="BB44" s="102"/>
      <c r="BC44" s="102"/>
      <c r="BD44" s="102"/>
      <c r="BE44" s="216"/>
      <c r="BF44" s="102"/>
      <c r="BG44" s="224"/>
      <c r="BH44" s="100"/>
      <c r="BI44" s="102"/>
      <c r="BJ44" s="100"/>
      <c r="BK44" s="102"/>
      <c r="BL44" s="102"/>
      <c r="BM44" s="102"/>
      <c r="BN44" s="102"/>
      <c r="BO44" s="100"/>
      <c r="BP44" s="146"/>
    </row>
    <row r="45" spans="1:68" hidden="1">
      <c r="A45" s="186">
        <v>35</v>
      </c>
      <c r="B45" s="187" t="s">
        <v>606</v>
      </c>
      <c r="C45" s="218"/>
      <c r="D45" s="219"/>
      <c r="E45" s="100"/>
      <c r="F45" s="191"/>
      <c r="G45" s="192"/>
      <c r="H45" s="102"/>
      <c r="I45" s="102"/>
      <c r="J45" s="102"/>
      <c r="K45" s="102"/>
      <c r="L45" s="212"/>
      <c r="M45" s="223"/>
      <c r="N45" s="224"/>
      <c r="O45" s="222"/>
      <c r="P45" s="204"/>
      <c r="Q45" s="216"/>
      <c r="R45" s="102"/>
      <c r="S45" s="102"/>
      <c r="T45" s="102"/>
      <c r="U45" s="216"/>
      <c r="V45" s="100"/>
      <c r="W45" s="224"/>
      <c r="X45" s="100"/>
      <c r="Y45" s="216"/>
      <c r="Z45" s="100"/>
      <c r="AA45" s="102"/>
      <c r="AB45" s="216"/>
      <c r="AC45" s="102"/>
      <c r="AD45" s="216"/>
      <c r="AE45" s="100"/>
      <c r="AF45" s="224"/>
      <c r="AG45" s="100"/>
      <c r="AH45" s="216"/>
      <c r="AI45" s="216"/>
      <c r="AJ45" s="102"/>
      <c r="AK45" s="216"/>
      <c r="AL45" s="102"/>
      <c r="AM45" s="216"/>
      <c r="AN45" s="100"/>
      <c r="AO45" s="224"/>
      <c r="AP45" s="216"/>
      <c r="AQ45" s="216"/>
      <c r="AR45" s="216"/>
      <c r="AS45" s="102"/>
      <c r="AT45" s="102"/>
      <c r="AU45" s="102"/>
      <c r="AV45" s="102"/>
      <c r="AW45" s="100"/>
      <c r="AX45" s="224"/>
      <c r="AY45" s="216"/>
      <c r="AZ45" s="216"/>
      <c r="BA45" s="216"/>
      <c r="BB45" s="102"/>
      <c r="BC45" s="102"/>
      <c r="BD45" s="102"/>
      <c r="BE45" s="216"/>
      <c r="BF45" s="102"/>
      <c r="BG45" s="224"/>
      <c r="BH45" s="100"/>
      <c r="BI45" s="102"/>
      <c r="BJ45" s="100"/>
      <c r="BK45" s="102"/>
      <c r="BL45" s="102"/>
      <c r="BM45" s="102"/>
      <c r="BN45" s="102"/>
      <c r="BO45" s="100"/>
      <c r="BP45" s="146"/>
    </row>
    <row r="46" spans="1:68" hidden="1">
      <c r="A46" s="186">
        <v>36</v>
      </c>
      <c r="B46" s="187" t="s">
        <v>607</v>
      </c>
      <c r="C46" s="218"/>
      <c r="D46" s="219"/>
      <c r="E46" s="100"/>
      <c r="F46" s="191"/>
      <c r="G46" s="192"/>
      <c r="H46" s="102"/>
      <c r="I46" s="102"/>
      <c r="J46" s="102"/>
      <c r="K46" s="102"/>
      <c r="L46" s="212"/>
      <c r="M46" s="223"/>
      <c r="N46" s="224"/>
      <c r="O46" s="222"/>
      <c r="P46" s="204"/>
      <c r="Q46" s="216"/>
      <c r="R46" s="102"/>
      <c r="S46" s="102"/>
      <c r="T46" s="102"/>
      <c r="U46" s="216"/>
      <c r="V46" s="100"/>
      <c r="W46" s="224"/>
      <c r="X46" s="100"/>
      <c r="Y46" s="216"/>
      <c r="Z46" s="100"/>
      <c r="AA46" s="102"/>
      <c r="AB46" s="216"/>
      <c r="AC46" s="102"/>
      <c r="AD46" s="216"/>
      <c r="AE46" s="100"/>
      <c r="AF46" s="224"/>
      <c r="AG46" s="100"/>
      <c r="AH46" s="216"/>
      <c r="AI46" s="216"/>
      <c r="AJ46" s="102"/>
      <c r="AK46" s="216"/>
      <c r="AL46" s="102"/>
      <c r="AM46" s="216"/>
      <c r="AN46" s="100"/>
      <c r="AO46" s="224"/>
      <c r="AP46" s="216"/>
      <c r="AQ46" s="216"/>
      <c r="AR46" s="216"/>
      <c r="AS46" s="102"/>
      <c r="AT46" s="102"/>
      <c r="AU46" s="102"/>
      <c r="AV46" s="102"/>
      <c r="AW46" s="100"/>
      <c r="AX46" s="224"/>
      <c r="AY46" s="216"/>
      <c r="AZ46" s="216"/>
      <c r="BA46" s="216"/>
      <c r="BB46" s="102"/>
      <c r="BC46" s="102"/>
      <c r="BD46" s="102"/>
      <c r="BE46" s="216"/>
      <c r="BF46" s="102"/>
      <c r="BG46" s="224"/>
      <c r="BH46" s="100"/>
      <c r="BI46" s="102"/>
      <c r="BJ46" s="100"/>
      <c r="BK46" s="102"/>
      <c r="BL46" s="102"/>
      <c r="BM46" s="102"/>
      <c r="BN46" s="102"/>
      <c r="BO46" s="100"/>
      <c r="BP46" s="146"/>
    </row>
    <row r="47" spans="1:68" hidden="1">
      <c r="A47" s="186">
        <v>37</v>
      </c>
      <c r="B47" s="187" t="s">
        <v>608</v>
      </c>
      <c r="C47" s="218"/>
      <c r="D47" s="219"/>
      <c r="E47" s="100"/>
      <c r="F47" s="191"/>
      <c r="G47" s="192"/>
      <c r="H47" s="102"/>
      <c r="I47" s="102"/>
      <c r="J47" s="102"/>
      <c r="K47" s="102"/>
      <c r="L47" s="212"/>
      <c r="M47" s="223"/>
      <c r="N47" s="224"/>
      <c r="O47" s="222"/>
      <c r="P47" s="204"/>
      <c r="Q47" s="216"/>
      <c r="R47" s="102"/>
      <c r="S47" s="102"/>
      <c r="T47" s="102"/>
      <c r="U47" s="216"/>
      <c r="V47" s="100"/>
      <c r="W47" s="224"/>
      <c r="X47" s="100"/>
      <c r="Y47" s="216"/>
      <c r="Z47" s="100"/>
      <c r="AA47" s="102"/>
      <c r="AB47" s="216"/>
      <c r="AC47" s="102"/>
      <c r="AD47" s="216"/>
      <c r="AE47" s="100"/>
      <c r="AF47" s="224"/>
      <c r="AG47" s="100"/>
      <c r="AH47" s="216"/>
      <c r="AI47" s="216"/>
      <c r="AJ47" s="102"/>
      <c r="AK47" s="216"/>
      <c r="AL47" s="102"/>
      <c r="AM47" s="216"/>
      <c r="AN47" s="100"/>
      <c r="AO47" s="224"/>
      <c r="AP47" s="216"/>
      <c r="AQ47" s="216"/>
      <c r="AR47" s="216"/>
      <c r="AS47" s="102"/>
      <c r="AT47" s="102"/>
      <c r="AU47" s="102"/>
      <c r="AV47" s="102"/>
      <c r="AW47" s="100"/>
      <c r="AX47" s="224"/>
      <c r="AY47" s="216"/>
      <c r="AZ47" s="216"/>
      <c r="BA47" s="216"/>
      <c r="BB47" s="102"/>
      <c r="BC47" s="102"/>
      <c r="BD47" s="102"/>
      <c r="BE47" s="216"/>
      <c r="BF47" s="102"/>
      <c r="BG47" s="224"/>
      <c r="BH47" s="100"/>
      <c r="BI47" s="102"/>
      <c r="BJ47" s="100"/>
      <c r="BK47" s="102"/>
      <c r="BL47" s="102"/>
      <c r="BM47" s="102"/>
      <c r="BN47" s="102"/>
      <c r="BO47" s="100"/>
      <c r="BP47" s="146"/>
    </row>
    <row r="48" spans="1:68" hidden="1">
      <c r="A48" s="186">
        <v>38</v>
      </c>
      <c r="B48" s="187" t="s">
        <v>609</v>
      </c>
      <c r="C48" s="218"/>
      <c r="D48" s="219"/>
      <c r="E48" s="100"/>
      <c r="F48" s="191"/>
      <c r="G48" s="192"/>
      <c r="H48" s="102"/>
      <c r="I48" s="102"/>
      <c r="J48" s="102"/>
      <c r="K48" s="102"/>
      <c r="L48" s="212"/>
      <c r="M48" s="223"/>
      <c r="N48" s="224"/>
      <c r="O48" s="222"/>
      <c r="P48" s="204"/>
      <c r="Q48" s="216"/>
      <c r="R48" s="102"/>
      <c r="S48" s="102"/>
      <c r="T48" s="102"/>
      <c r="U48" s="216"/>
      <c r="V48" s="100"/>
      <c r="W48" s="224"/>
      <c r="X48" s="100"/>
      <c r="Y48" s="216"/>
      <c r="Z48" s="100"/>
      <c r="AA48" s="102"/>
      <c r="AB48" s="216"/>
      <c r="AC48" s="102"/>
      <c r="AD48" s="216"/>
      <c r="AE48" s="100"/>
      <c r="AF48" s="224"/>
      <c r="AG48" s="100"/>
      <c r="AH48" s="216"/>
      <c r="AI48" s="216"/>
      <c r="AJ48" s="102"/>
      <c r="AK48" s="216"/>
      <c r="AL48" s="102"/>
      <c r="AM48" s="216"/>
      <c r="AN48" s="100"/>
      <c r="AO48" s="224"/>
      <c r="AP48" s="216"/>
      <c r="AQ48" s="216"/>
      <c r="AR48" s="216"/>
      <c r="AS48" s="102"/>
      <c r="AT48" s="102"/>
      <c r="AU48" s="102"/>
      <c r="AV48" s="102"/>
      <c r="AW48" s="100"/>
      <c r="AX48" s="224"/>
      <c r="AY48" s="216"/>
      <c r="AZ48" s="216"/>
      <c r="BA48" s="216"/>
      <c r="BB48" s="102"/>
      <c r="BC48" s="102"/>
      <c r="BD48" s="102"/>
      <c r="BE48" s="216"/>
      <c r="BF48" s="102"/>
      <c r="BG48" s="224"/>
      <c r="BH48" s="100"/>
      <c r="BI48" s="102"/>
      <c r="BJ48" s="100"/>
      <c r="BK48" s="102"/>
      <c r="BL48" s="102"/>
      <c r="BM48" s="102"/>
      <c r="BN48" s="102"/>
      <c r="BO48" s="100"/>
      <c r="BP48" s="146"/>
    </row>
    <row r="49" spans="1:68" hidden="1">
      <c r="A49" s="186">
        <v>39</v>
      </c>
      <c r="B49" s="187" t="s">
        <v>610</v>
      </c>
      <c r="C49" s="218"/>
      <c r="D49" s="219"/>
      <c r="E49" s="100"/>
      <c r="F49" s="191"/>
      <c r="G49" s="192"/>
      <c r="H49" s="102"/>
      <c r="I49" s="102"/>
      <c r="J49" s="102"/>
      <c r="K49" s="102"/>
      <c r="L49" s="212"/>
      <c r="M49" s="223"/>
      <c r="N49" s="224"/>
      <c r="O49" s="222"/>
      <c r="P49" s="204"/>
      <c r="Q49" s="216"/>
      <c r="R49" s="102"/>
      <c r="S49" s="102"/>
      <c r="T49" s="102"/>
      <c r="U49" s="216"/>
      <c r="V49" s="100"/>
      <c r="W49" s="224"/>
      <c r="X49" s="100"/>
      <c r="Y49" s="216"/>
      <c r="Z49" s="100"/>
      <c r="AA49" s="102"/>
      <c r="AB49" s="216"/>
      <c r="AC49" s="102"/>
      <c r="AD49" s="216"/>
      <c r="AE49" s="100"/>
      <c r="AF49" s="224"/>
      <c r="AG49" s="100"/>
      <c r="AH49" s="216"/>
      <c r="AI49" s="216"/>
      <c r="AJ49" s="102"/>
      <c r="AK49" s="216"/>
      <c r="AL49" s="102"/>
      <c r="AM49" s="216"/>
      <c r="AN49" s="100"/>
      <c r="AO49" s="224"/>
      <c r="AP49" s="216"/>
      <c r="AQ49" s="216"/>
      <c r="AR49" s="216"/>
      <c r="AS49" s="102"/>
      <c r="AT49" s="102"/>
      <c r="AU49" s="102"/>
      <c r="AV49" s="102"/>
      <c r="AW49" s="100"/>
      <c r="AX49" s="224"/>
      <c r="AY49" s="216"/>
      <c r="AZ49" s="216"/>
      <c r="BA49" s="216"/>
      <c r="BB49" s="102"/>
      <c r="BC49" s="102"/>
      <c r="BD49" s="102"/>
      <c r="BE49" s="216"/>
      <c r="BF49" s="102"/>
      <c r="BG49" s="224"/>
      <c r="BH49" s="100"/>
      <c r="BI49" s="102"/>
      <c r="BJ49" s="100"/>
      <c r="BK49" s="102"/>
      <c r="BL49" s="102"/>
      <c r="BM49" s="102"/>
      <c r="BN49" s="102"/>
      <c r="BO49" s="100"/>
      <c r="BP49" s="146"/>
    </row>
    <row r="50" spans="1:68" hidden="1">
      <c r="A50" s="186">
        <v>40</v>
      </c>
      <c r="B50" s="187" t="s">
        <v>611</v>
      </c>
      <c r="C50" s="218"/>
      <c r="D50" s="219"/>
      <c r="E50" s="100"/>
      <c r="F50" s="191"/>
      <c r="G50" s="192"/>
      <c r="H50" s="102"/>
      <c r="I50" s="102"/>
      <c r="J50" s="102"/>
      <c r="K50" s="102"/>
      <c r="L50" s="212"/>
      <c r="M50" s="223"/>
      <c r="N50" s="224"/>
      <c r="O50" s="222"/>
      <c r="P50" s="204"/>
      <c r="Q50" s="216"/>
      <c r="R50" s="102"/>
      <c r="S50" s="102"/>
      <c r="T50" s="102"/>
      <c r="U50" s="216"/>
      <c r="V50" s="100"/>
      <c r="W50" s="224"/>
      <c r="X50" s="100"/>
      <c r="Y50" s="216"/>
      <c r="Z50" s="100"/>
      <c r="AA50" s="102"/>
      <c r="AB50" s="216"/>
      <c r="AC50" s="102"/>
      <c r="AD50" s="216"/>
      <c r="AE50" s="100"/>
      <c r="AF50" s="224"/>
      <c r="AG50" s="100"/>
      <c r="AH50" s="216"/>
      <c r="AI50" s="216"/>
      <c r="AJ50" s="102"/>
      <c r="AK50" s="216"/>
      <c r="AL50" s="102"/>
      <c r="AM50" s="216"/>
      <c r="AN50" s="100"/>
      <c r="AO50" s="224"/>
      <c r="AP50" s="216"/>
      <c r="AQ50" s="216"/>
      <c r="AR50" s="216"/>
      <c r="AS50" s="102"/>
      <c r="AT50" s="102"/>
      <c r="AU50" s="102"/>
      <c r="AV50" s="102"/>
      <c r="AW50" s="100"/>
      <c r="AX50" s="224"/>
      <c r="AY50" s="216"/>
      <c r="AZ50" s="216"/>
      <c r="BA50" s="216"/>
      <c r="BB50" s="102"/>
      <c r="BC50" s="102"/>
      <c r="BD50" s="102"/>
      <c r="BE50" s="216"/>
      <c r="BF50" s="102"/>
      <c r="BG50" s="224"/>
      <c r="BH50" s="100"/>
      <c r="BI50" s="102"/>
      <c r="BJ50" s="100"/>
      <c r="BK50" s="102"/>
      <c r="BL50" s="102"/>
      <c r="BM50" s="102"/>
      <c r="BN50" s="102"/>
      <c r="BO50" s="100"/>
      <c r="BP50" s="146"/>
    </row>
    <row r="51" spans="1:68" hidden="1">
      <c r="A51" s="186">
        <v>41</v>
      </c>
      <c r="B51" s="187" t="s">
        <v>612</v>
      </c>
      <c r="C51" s="218"/>
      <c r="D51" s="219"/>
      <c r="E51" s="100"/>
      <c r="F51" s="191"/>
      <c r="G51" s="192"/>
      <c r="H51" s="102"/>
      <c r="I51" s="102"/>
      <c r="J51" s="102"/>
      <c r="K51" s="102"/>
      <c r="L51" s="212"/>
      <c r="M51" s="223"/>
      <c r="N51" s="224"/>
      <c r="O51" s="222"/>
      <c r="P51" s="204"/>
      <c r="Q51" s="216"/>
      <c r="R51" s="102"/>
      <c r="S51" s="102"/>
      <c r="T51" s="102"/>
      <c r="U51" s="216"/>
      <c r="V51" s="100"/>
      <c r="W51" s="224"/>
      <c r="X51" s="100"/>
      <c r="Y51" s="216"/>
      <c r="Z51" s="100"/>
      <c r="AA51" s="102"/>
      <c r="AB51" s="216"/>
      <c r="AC51" s="102"/>
      <c r="AD51" s="216"/>
      <c r="AE51" s="100"/>
      <c r="AF51" s="224"/>
      <c r="AG51" s="100"/>
      <c r="AH51" s="216"/>
      <c r="AI51" s="216"/>
      <c r="AJ51" s="102"/>
      <c r="AK51" s="216"/>
      <c r="AL51" s="102"/>
      <c r="AM51" s="216"/>
      <c r="AN51" s="100"/>
      <c r="AO51" s="224"/>
      <c r="AP51" s="216"/>
      <c r="AQ51" s="216"/>
      <c r="AR51" s="216"/>
      <c r="AS51" s="102"/>
      <c r="AT51" s="102"/>
      <c r="AU51" s="102"/>
      <c r="AV51" s="102"/>
      <c r="AW51" s="100"/>
      <c r="AX51" s="224"/>
      <c r="AY51" s="216"/>
      <c r="AZ51" s="216"/>
      <c r="BA51" s="216"/>
      <c r="BB51" s="102"/>
      <c r="BC51" s="102"/>
      <c r="BD51" s="102"/>
      <c r="BE51" s="216"/>
      <c r="BF51" s="102"/>
      <c r="BG51" s="224"/>
      <c r="BH51" s="100"/>
      <c r="BI51" s="102"/>
      <c r="BJ51" s="100"/>
      <c r="BK51" s="102"/>
      <c r="BL51" s="102"/>
      <c r="BM51" s="102"/>
      <c r="BN51" s="102"/>
      <c r="BO51" s="100"/>
      <c r="BP51" s="146"/>
    </row>
    <row r="52" spans="1:68" hidden="1">
      <c r="A52" s="186">
        <v>42</v>
      </c>
      <c r="B52" s="187" t="s">
        <v>613</v>
      </c>
      <c r="C52" s="218"/>
      <c r="D52" s="219"/>
      <c r="E52" s="100"/>
      <c r="F52" s="191"/>
      <c r="G52" s="192"/>
      <c r="H52" s="102"/>
      <c r="I52" s="102"/>
      <c r="J52" s="102"/>
      <c r="K52" s="102"/>
      <c r="L52" s="212"/>
      <c r="M52" s="223"/>
      <c r="N52" s="224"/>
      <c r="O52" s="222"/>
      <c r="P52" s="204"/>
      <c r="Q52" s="216"/>
      <c r="R52" s="102"/>
      <c r="S52" s="102"/>
      <c r="T52" s="102"/>
      <c r="U52" s="216"/>
      <c r="V52" s="100"/>
      <c r="W52" s="224"/>
      <c r="X52" s="100"/>
      <c r="Y52" s="216"/>
      <c r="Z52" s="100"/>
      <c r="AA52" s="102"/>
      <c r="AB52" s="216"/>
      <c r="AC52" s="102"/>
      <c r="AD52" s="216"/>
      <c r="AE52" s="100"/>
      <c r="AF52" s="224"/>
      <c r="AG52" s="100"/>
      <c r="AH52" s="216"/>
      <c r="AI52" s="216"/>
      <c r="AJ52" s="102"/>
      <c r="AK52" s="216"/>
      <c r="AL52" s="102"/>
      <c r="AM52" s="216"/>
      <c r="AN52" s="100"/>
      <c r="AO52" s="224"/>
      <c r="AP52" s="216"/>
      <c r="AQ52" s="216"/>
      <c r="AR52" s="216"/>
      <c r="AS52" s="102"/>
      <c r="AT52" s="102"/>
      <c r="AU52" s="102"/>
      <c r="AV52" s="102"/>
      <c r="AW52" s="100"/>
      <c r="AX52" s="224"/>
      <c r="AY52" s="216"/>
      <c r="AZ52" s="216"/>
      <c r="BA52" s="216"/>
      <c r="BB52" s="102"/>
      <c r="BC52" s="102"/>
      <c r="BD52" s="102"/>
      <c r="BE52" s="216"/>
      <c r="BF52" s="102"/>
      <c r="BG52" s="224"/>
      <c r="BH52" s="100"/>
      <c r="BI52" s="102"/>
      <c r="BJ52" s="100"/>
      <c r="BK52" s="102"/>
      <c r="BL52" s="102"/>
      <c r="BM52" s="102"/>
      <c r="BN52" s="102"/>
      <c r="BO52" s="100"/>
      <c r="BP52" s="146"/>
    </row>
    <row r="53" spans="1:68" hidden="1">
      <c r="A53" s="186">
        <v>43</v>
      </c>
      <c r="B53" s="187" t="s">
        <v>614</v>
      </c>
      <c r="C53" s="218"/>
      <c r="D53" s="219"/>
      <c r="E53" s="100"/>
      <c r="F53" s="191"/>
      <c r="G53" s="192"/>
      <c r="H53" s="102"/>
      <c r="I53" s="102"/>
      <c r="J53" s="102"/>
      <c r="K53" s="102"/>
      <c r="L53" s="212"/>
      <c r="M53" s="223"/>
      <c r="N53" s="224"/>
      <c r="O53" s="222"/>
      <c r="P53" s="204"/>
      <c r="Q53" s="216"/>
      <c r="R53" s="102"/>
      <c r="S53" s="102"/>
      <c r="T53" s="102"/>
      <c r="U53" s="216"/>
      <c r="V53" s="100"/>
      <c r="W53" s="224"/>
      <c r="X53" s="100"/>
      <c r="Y53" s="216"/>
      <c r="Z53" s="100"/>
      <c r="AA53" s="102"/>
      <c r="AB53" s="216"/>
      <c r="AC53" s="102"/>
      <c r="AD53" s="216"/>
      <c r="AE53" s="100"/>
      <c r="AF53" s="224"/>
      <c r="AG53" s="100"/>
      <c r="AH53" s="216"/>
      <c r="AI53" s="216"/>
      <c r="AJ53" s="102"/>
      <c r="AK53" s="216"/>
      <c r="AL53" s="102"/>
      <c r="AM53" s="216"/>
      <c r="AN53" s="100"/>
      <c r="AO53" s="224"/>
      <c r="AP53" s="216"/>
      <c r="AQ53" s="216"/>
      <c r="AR53" s="216"/>
      <c r="AS53" s="102"/>
      <c r="AT53" s="102"/>
      <c r="AU53" s="102"/>
      <c r="AV53" s="102"/>
      <c r="AW53" s="100"/>
      <c r="AX53" s="224"/>
      <c r="AY53" s="216"/>
      <c r="AZ53" s="216"/>
      <c r="BA53" s="216"/>
      <c r="BB53" s="102"/>
      <c r="BC53" s="102"/>
      <c r="BD53" s="102"/>
      <c r="BE53" s="216"/>
      <c r="BF53" s="102"/>
      <c r="BG53" s="224"/>
      <c r="BH53" s="100"/>
      <c r="BI53" s="102"/>
      <c r="BJ53" s="100"/>
      <c r="BK53" s="102"/>
      <c r="BL53" s="102"/>
      <c r="BM53" s="102"/>
      <c r="BN53" s="102"/>
      <c r="BO53" s="100"/>
      <c r="BP53" s="146"/>
    </row>
    <row r="54" spans="1:68" hidden="1">
      <c r="A54" s="186">
        <v>44</v>
      </c>
      <c r="B54" s="187" t="s">
        <v>615</v>
      </c>
      <c r="C54" s="218"/>
      <c r="D54" s="219"/>
      <c r="E54" s="100"/>
      <c r="F54" s="191"/>
      <c r="G54" s="192"/>
      <c r="H54" s="102"/>
      <c r="I54" s="102"/>
      <c r="J54" s="102"/>
      <c r="K54" s="102"/>
      <c r="L54" s="212"/>
      <c r="M54" s="223"/>
      <c r="N54" s="224"/>
      <c r="O54" s="222"/>
      <c r="P54" s="204"/>
      <c r="Q54" s="216"/>
      <c r="R54" s="102"/>
      <c r="S54" s="102"/>
      <c r="T54" s="102"/>
      <c r="U54" s="216"/>
      <c r="V54" s="100"/>
      <c r="W54" s="224"/>
      <c r="X54" s="100"/>
      <c r="Y54" s="216"/>
      <c r="Z54" s="100"/>
      <c r="AA54" s="102"/>
      <c r="AB54" s="216"/>
      <c r="AC54" s="102"/>
      <c r="AD54" s="216"/>
      <c r="AE54" s="100"/>
      <c r="AF54" s="224"/>
      <c r="AG54" s="100"/>
      <c r="AH54" s="216"/>
      <c r="AI54" s="216"/>
      <c r="AJ54" s="102"/>
      <c r="AK54" s="216"/>
      <c r="AL54" s="102"/>
      <c r="AM54" s="216"/>
      <c r="AN54" s="100"/>
      <c r="AO54" s="224"/>
      <c r="AP54" s="216"/>
      <c r="AQ54" s="216"/>
      <c r="AR54" s="216"/>
      <c r="AS54" s="102"/>
      <c r="AT54" s="102"/>
      <c r="AU54" s="102"/>
      <c r="AV54" s="102"/>
      <c r="AW54" s="100"/>
      <c r="AX54" s="224"/>
      <c r="AY54" s="216"/>
      <c r="AZ54" s="216"/>
      <c r="BA54" s="216"/>
      <c r="BB54" s="102"/>
      <c r="BC54" s="102"/>
      <c r="BD54" s="102"/>
      <c r="BE54" s="216"/>
      <c r="BF54" s="102"/>
      <c r="BG54" s="224"/>
      <c r="BH54" s="100"/>
      <c r="BI54" s="102"/>
      <c r="BJ54" s="100"/>
      <c r="BK54" s="102"/>
      <c r="BL54" s="102"/>
      <c r="BM54" s="102"/>
      <c r="BN54" s="102"/>
      <c r="BO54" s="100"/>
      <c r="BP54" s="146"/>
    </row>
    <row r="55" spans="1:68" hidden="1">
      <c r="A55" s="186">
        <v>45</v>
      </c>
      <c r="B55" s="187" t="s">
        <v>616</v>
      </c>
      <c r="C55" s="218"/>
      <c r="D55" s="219"/>
      <c r="E55" s="100"/>
      <c r="F55" s="191"/>
      <c r="G55" s="192"/>
      <c r="H55" s="102"/>
      <c r="I55" s="102"/>
      <c r="J55" s="102"/>
      <c r="K55" s="102"/>
      <c r="L55" s="212"/>
      <c r="M55" s="223"/>
      <c r="N55" s="224"/>
      <c r="O55" s="222"/>
      <c r="P55" s="204"/>
      <c r="Q55" s="216"/>
      <c r="R55" s="102"/>
      <c r="S55" s="102"/>
      <c r="T55" s="102"/>
      <c r="U55" s="216"/>
      <c r="V55" s="100"/>
      <c r="W55" s="224"/>
      <c r="X55" s="100"/>
      <c r="Y55" s="216"/>
      <c r="Z55" s="100"/>
      <c r="AA55" s="102"/>
      <c r="AB55" s="216"/>
      <c r="AC55" s="102"/>
      <c r="AD55" s="216"/>
      <c r="AE55" s="100"/>
      <c r="AF55" s="224"/>
      <c r="AG55" s="100"/>
      <c r="AH55" s="216"/>
      <c r="AI55" s="216"/>
      <c r="AJ55" s="102"/>
      <c r="AK55" s="216"/>
      <c r="AL55" s="102"/>
      <c r="AM55" s="216"/>
      <c r="AN55" s="100"/>
      <c r="AO55" s="224"/>
      <c r="AP55" s="216"/>
      <c r="AQ55" s="216"/>
      <c r="AR55" s="216"/>
      <c r="AS55" s="102"/>
      <c r="AT55" s="102"/>
      <c r="AU55" s="102"/>
      <c r="AV55" s="102"/>
      <c r="AW55" s="100"/>
      <c r="AX55" s="224"/>
      <c r="AY55" s="216"/>
      <c r="AZ55" s="216"/>
      <c r="BA55" s="216"/>
      <c r="BB55" s="102"/>
      <c r="BC55" s="102"/>
      <c r="BD55" s="102"/>
      <c r="BE55" s="216"/>
      <c r="BF55" s="102"/>
      <c r="BG55" s="224"/>
      <c r="BH55" s="100"/>
      <c r="BI55" s="102"/>
      <c r="BJ55" s="100"/>
      <c r="BK55" s="102"/>
      <c r="BL55" s="102"/>
      <c r="BM55" s="102"/>
      <c r="BN55" s="102"/>
      <c r="BO55" s="100"/>
      <c r="BP55" s="146"/>
    </row>
    <row r="56" spans="1:68" hidden="1">
      <c r="A56" s="186">
        <v>46</v>
      </c>
      <c r="B56" s="187" t="s">
        <v>617</v>
      </c>
      <c r="C56" s="218"/>
      <c r="D56" s="219"/>
      <c r="E56" s="100"/>
      <c r="F56" s="191"/>
      <c r="G56" s="192"/>
      <c r="H56" s="102"/>
      <c r="I56" s="102"/>
      <c r="J56" s="102"/>
      <c r="K56" s="102"/>
      <c r="L56" s="212"/>
      <c r="M56" s="223"/>
      <c r="N56" s="224"/>
      <c r="O56" s="222"/>
      <c r="P56" s="204"/>
      <c r="Q56" s="216"/>
      <c r="R56" s="102"/>
      <c r="S56" s="102"/>
      <c r="T56" s="102"/>
      <c r="U56" s="216"/>
      <c r="V56" s="100"/>
      <c r="W56" s="224"/>
      <c r="X56" s="100"/>
      <c r="Y56" s="216"/>
      <c r="Z56" s="100"/>
      <c r="AA56" s="102"/>
      <c r="AB56" s="216"/>
      <c r="AC56" s="102"/>
      <c r="AD56" s="216"/>
      <c r="AE56" s="100"/>
      <c r="AF56" s="224"/>
      <c r="AG56" s="100"/>
      <c r="AH56" s="216"/>
      <c r="AI56" s="216"/>
      <c r="AJ56" s="102"/>
      <c r="AK56" s="216"/>
      <c r="AL56" s="102"/>
      <c r="AM56" s="216"/>
      <c r="AN56" s="100"/>
      <c r="AO56" s="224"/>
      <c r="AP56" s="216"/>
      <c r="AQ56" s="216"/>
      <c r="AR56" s="216"/>
      <c r="AS56" s="102"/>
      <c r="AT56" s="102"/>
      <c r="AU56" s="102"/>
      <c r="AV56" s="102"/>
      <c r="AW56" s="100"/>
      <c r="AX56" s="224"/>
      <c r="AY56" s="216"/>
      <c r="AZ56" s="216"/>
      <c r="BA56" s="216"/>
      <c r="BB56" s="102"/>
      <c r="BC56" s="102"/>
      <c r="BD56" s="102"/>
      <c r="BE56" s="216"/>
      <c r="BF56" s="102"/>
      <c r="BG56" s="224"/>
      <c r="BH56" s="100"/>
      <c r="BI56" s="102"/>
      <c r="BJ56" s="100"/>
      <c r="BK56" s="102"/>
      <c r="BL56" s="102"/>
      <c r="BM56" s="102"/>
      <c r="BN56" s="102"/>
      <c r="BO56" s="100"/>
      <c r="BP56" s="146"/>
    </row>
    <row r="57" spans="1:68" hidden="1">
      <c r="A57" s="186">
        <v>47</v>
      </c>
      <c r="B57" s="187" t="s">
        <v>618</v>
      </c>
      <c r="C57" s="218"/>
      <c r="D57" s="219"/>
      <c r="E57" s="100"/>
      <c r="F57" s="191"/>
      <c r="G57" s="192"/>
      <c r="H57" s="102"/>
      <c r="I57" s="102"/>
      <c r="J57" s="102"/>
      <c r="K57" s="102"/>
      <c r="L57" s="212"/>
      <c r="M57" s="223"/>
      <c r="N57" s="224"/>
      <c r="O57" s="222"/>
      <c r="P57" s="204"/>
      <c r="Q57" s="216"/>
      <c r="R57" s="102"/>
      <c r="S57" s="102"/>
      <c r="T57" s="102"/>
      <c r="U57" s="216"/>
      <c r="V57" s="100"/>
      <c r="W57" s="224"/>
      <c r="X57" s="100"/>
      <c r="Y57" s="216"/>
      <c r="Z57" s="100"/>
      <c r="AA57" s="102"/>
      <c r="AB57" s="216"/>
      <c r="AC57" s="102"/>
      <c r="AD57" s="216"/>
      <c r="AE57" s="100"/>
      <c r="AF57" s="224"/>
      <c r="AG57" s="100"/>
      <c r="AH57" s="216"/>
      <c r="AI57" s="216"/>
      <c r="AJ57" s="102"/>
      <c r="AK57" s="216"/>
      <c r="AL57" s="102"/>
      <c r="AM57" s="216"/>
      <c r="AN57" s="100"/>
      <c r="AO57" s="224"/>
      <c r="AP57" s="216"/>
      <c r="AQ57" s="216"/>
      <c r="AR57" s="216"/>
      <c r="AS57" s="102"/>
      <c r="AT57" s="102"/>
      <c r="AU57" s="102"/>
      <c r="AV57" s="102"/>
      <c r="AW57" s="100"/>
      <c r="AX57" s="224"/>
      <c r="AY57" s="216"/>
      <c r="AZ57" s="216"/>
      <c r="BA57" s="216"/>
      <c r="BB57" s="102"/>
      <c r="BC57" s="102"/>
      <c r="BD57" s="102"/>
      <c r="BE57" s="216"/>
      <c r="BF57" s="102"/>
      <c r="BG57" s="224"/>
      <c r="BH57" s="100"/>
      <c r="BI57" s="102"/>
      <c r="BJ57" s="100"/>
      <c r="BK57" s="102"/>
      <c r="BL57" s="102"/>
      <c r="BM57" s="102"/>
      <c r="BN57" s="102"/>
      <c r="BO57" s="100"/>
      <c r="BP57" s="146"/>
    </row>
    <row r="58" spans="1:68" hidden="1">
      <c r="A58" s="186">
        <v>48</v>
      </c>
      <c r="B58" s="187" t="s">
        <v>619</v>
      </c>
      <c r="C58" s="218"/>
      <c r="D58" s="219"/>
      <c r="E58" s="100"/>
      <c r="F58" s="191"/>
      <c r="G58" s="192"/>
      <c r="H58" s="102"/>
      <c r="I58" s="102"/>
      <c r="J58" s="102"/>
      <c r="K58" s="102"/>
      <c r="L58" s="212"/>
      <c r="M58" s="223"/>
      <c r="N58" s="224"/>
      <c r="O58" s="222"/>
      <c r="P58" s="204"/>
      <c r="Q58" s="216"/>
      <c r="R58" s="102"/>
      <c r="S58" s="102"/>
      <c r="T58" s="102"/>
      <c r="U58" s="216"/>
      <c r="V58" s="100"/>
      <c r="W58" s="224"/>
      <c r="X58" s="100"/>
      <c r="Y58" s="216"/>
      <c r="Z58" s="100"/>
      <c r="AA58" s="102"/>
      <c r="AB58" s="216"/>
      <c r="AC58" s="102"/>
      <c r="AD58" s="216"/>
      <c r="AE58" s="100"/>
      <c r="AF58" s="224"/>
      <c r="AG58" s="100"/>
      <c r="AH58" s="216"/>
      <c r="AI58" s="216"/>
      <c r="AJ58" s="102"/>
      <c r="AK58" s="216"/>
      <c r="AL58" s="102"/>
      <c r="AM58" s="216"/>
      <c r="AN58" s="100"/>
      <c r="AO58" s="224"/>
      <c r="AP58" s="216"/>
      <c r="AQ58" s="216"/>
      <c r="AR58" s="216"/>
      <c r="AS58" s="102"/>
      <c r="AT58" s="102"/>
      <c r="AU58" s="102"/>
      <c r="AV58" s="102"/>
      <c r="AW58" s="100"/>
      <c r="AX58" s="224"/>
      <c r="AY58" s="216"/>
      <c r="AZ58" s="216"/>
      <c r="BA58" s="216"/>
      <c r="BB58" s="102"/>
      <c r="BC58" s="102"/>
      <c r="BD58" s="102"/>
      <c r="BE58" s="216"/>
      <c r="BF58" s="102"/>
      <c r="BG58" s="224"/>
      <c r="BH58" s="100"/>
      <c r="BI58" s="102"/>
      <c r="BJ58" s="100"/>
      <c r="BK58" s="102"/>
      <c r="BL58" s="102"/>
      <c r="BM58" s="102"/>
      <c r="BN58" s="102"/>
      <c r="BO58" s="100"/>
      <c r="BP58" s="146"/>
    </row>
    <row r="59" spans="1:68" hidden="1">
      <c r="A59" s="186">
        <v>49</v>
      </c>
      <c r="B59" s="187" t="s">
        <v>620</v>
      </c>
      <c r="C59" s="218"/>
      <c r="D59" s="219"/>
      <c r="E59" s="100"/>
      <c r="F59" s="191"/>
      <c r="G59" s="192"/>
      <c r="H59" s="102"/>
      <c r="I59" s="102"/>
      <c r="J59" s="102"/>
      <c r="K59" s="102"/>
      <c r="L59" s="212"/>
      <c r="M59" s="223"/>
      <c r="N59" s="224"/>
      <c r="O59" s="222"/>
      <c r="P59" s="204"/>
      <c r="Q59" s="216"/>
      <c r="R59" s="102"/>
      <c r="S59" s="102"/>
      <c r="T59" s="102"/>
      <c r="U59" s="216"/>
      <c r="V59" s="100"/>
      <c r="W59" s="224"/>
      <c r="X59" s="100"/>
      <c r="Y59" s="216"/>
      <c r="Z59" s="100"/>
      <c r="AA59" s="102"/>
      <c r="AB59" s="216"/>
      <c r="AC59" s="102"/>
      <c r="AD59" s="216"/>
      <c r="AE59" s="100"/>
      <c r="AF59" s="224"/>
      <c r="AG59" s="100"/>
      <c r="AH59" s="216"/>
      <c r="AI59" s="216"/>
      <c r="AJ59" s="102"/>
      <c r="AK59" s="216"/>
      <c r="AL59" s="102"/>
      <c r="AM59" s="216"/>
      <c r="AN59" s="100"/>
      <c r="AO59" s="224"/>
      <c r="AP59" s="216"/>
      <c r="AQ59" s="216"/>
      <c r="AR59" s="216"/>
      <c r="AS59" s="102"/>
      <c r="AT59" s="102"/>
      <c r="AU59" s="102"/>
      <c r="AV59" s="102"/>
      <c r="AW59" s="100"/>
      <c r="AX59" s="224"/>
      <c r="AY59" s="216"/>
      <c r="AZ59" s="216"/>
      <c r="BA59" s="216"/>
      <c r="BB59" s="102"/>
      <c r="BC59" s="102"/>
      <c r="BD59" s="102"/>
      <c r="BE59" s="216"/>
      <c r="BF59" s="102"/>
      <c r="BG59" s="224"/>
      <c r="BH59" s="100"/>
      <c r="BI59" s="102"/>
      <c r="BJ59" s="100"/>
      <c r="BK59" s="102"/>
      <c r="BL59" s="102"/>
      <c r="BM59" s="102"/>
      <c r="BN59" s="102"/>
      <c r="BO59" s="100"/>
      <c r="BP59" s="146"/>
    </row>
    <row r="60" spans="1:68" hidden="1">
      <c r="A60" s="186">
        <v>50</v>
      </c>
      <c r="B60" s="187" t="s">
        <v>621</v>
      </c>
      <c r="C60" s="218"/>
      <c r="D60" s="219"/>
      <c r="E60" s="100"/>
      <c r="F60" s="191"/>
      <c r="G60" s="192"/>
      <c r="H60" s="102"/>
      <c r="I60" s="102"/>
      <c r="J60" s="102"/>
      <c r="K60" s="102"/>
      <c r="L60" s="212"/>
      <c r="M60" s="223"/>
      <c r="N60" s="224"/>
      <c r="O60" s="222"/>
      <c r="P60" s="204"/>
      <c r="Q60" s="216"/>
      <c r="R60" s="102"/>
      <c r="S60" s="102"/>
      <c r="T60" s="102"/>
      <c r="U60" s="216"/>
      <c r="V60" s="100"/>
      <c r="W60" s="224"/>
      <c r="X60" s="100"/>
      <c r="Y60" s="216"/>
      <c r="Z60" s="100"/>
      <c r="AA60" s="102"/>
      <c r="AB60" s="216"/>
      <c r="AC60" s="102"/>
      <c r="AD60" s="216"/>
      <c r="AE60" s="100"/>
      <c r="AF60" s="224"/>
      <c r="AG60" s="100"/>
      <c r="AH60" s="216"/>
      <c r="AI60" s="216"/>
      <c r="AJ60" s="102"/>
      <c r="AK60" s="216"/>
      <c r="AL60" s="102"/>
      <c r="AM60" s="216"/>
      <c r="AN60" s="100"/>
      <c r="AO60" s="224"/>
      <c r="AP60" s="216"/>
      <c r="AQ60" s="216"/>
      <c r="AR60" s="216"/>
      <c r="AS60" s="102"/>
      <c r="AT60" s="102"/>
      <c r="AU60" s="102"/>
      <c r="AV60" s="102"/>
      <c r="AW60" s="100"/>
      <c r="AX60" s="224"/>
      <c r="AY60" s="216"/>
      <c r="AZ60" s="216"/>
      <c r="BA60" s="216"/>
      <c r="BB60" s="102"/>
      <c r="BC60" s="102"/>
      <c r="BD60" s="102"/>
      <c r="BE60" s="216"/>
      <c r="BF60" s="102"/>
      <c r="BG60" s="224"/>
      <c r="BH60" s="100"/>
      <c r="BI60" s="102"/>
      <c r="BJ60" s="100"/>
      <c r="BK60" s="102"/>
      <c r="BL60" s="102"/>
      <c r="BM60" s="102"/>
      <c r="BN60" s="102"/>
      <c r="BO60" s="100"/>
      <c r="BP60" s="146"/>
    </row>
    <row r="61" spans="1:68" hidden="1">
      <c r="A61" s="186">
        <v>51</v>
      </c>
      <c r="B61" s="187" t="s">
        <v>622</v>
      </c>
      <c r="C61" s="218"/>
      <c r="D61" s="219"/>
      <c r="E61" s="100"/>
      <c r="F61" s="191"/>
      <c r="G61" s="192"/>
      <c r="H61" s="102"/>
      <c r="I61" s="102"/>
      <c r="J61" s="102"/>
      <c r="K61" s="102"/>
      <c r="L61" s="212"/>
      <c r="M61" s="223"/>
      <c r="N61" s="224"/>
      <c r="O61" s="222"/>
      <c r="P61" s="204"/>
      <c r="Q61" s="216"/>
      <c r="R61" s="102"/>
      <c r="S61" s="102"/>
      <c r="T61" s="102"/>
      <c r="U61" s="216"/>
      <c r="V61" s="100"/>
      <c r="W61" s="224"/>
      <c r="X61" s="100"/>
      <c r="Y61" s="216"/>
      <c r="Z61" s="100"/>
      <c r="AA61" s="102"/>
      <c r="AB61" s="216"/>
      <c r="AC61" s="102"/>
      <c r="AD61" s="216"/>
      <c r="AE61" s="100"/>
      <c r="AF61" s="224"/>
      <c r="AG61" s="100"/>
      <c r="AH61" s="216"/>
      <c r="AI61" s="216"/>
      <c r="AJ61" s="102"/>
      <c r="AK61" s="216"/>
      <c r="AL61" s="102"/>
      <c r="AM61" s="216"/>
      <c r="AN61" s="100"/>
      <c r="AO61" s="224"/>
      <c r="AP61" s="216"/>
      <c r="AQ61" s="216"/>
      <c r="AR61" s="216"/>
      <c r="AS61" s="102"/>
      <c r="AT61" s="102"/>
      <c r="AU61" s="102"/>
      <c r="AV61" s="102"/>
      <c r="AW61" s="100"/>
      <c r="AX61" s="224"/>
      <c r="AY61" s="216"/>
      <c r="AZ61" s="216"/>
      <c r="BA61" s="216"/>
      <c r="BB61" s="102"/>
      <c r="BC61" s="102"/>
      <c r="BD61" s="102"/>
      <c r="BE61" s="216"/>
      <c r="BF61" s="102"/>
      <c r="BG61" s="224"/>
      <c r="BH61" s="100"/>
      <c r="BI61" s="102"/>
      <c r="BJ61" s="100"/>
      <c r="BK61" s="102"/>
      <c r="BL61" s="102"/>
      <c r="BM61" s="102"/>
      <c r="BN61" s="102"/>
      <c r="BO61" s="100"/>
      <c r="BP61" s="146"/>
    </row>
    <row r="62" spans="1:68" hidden="1">
      <c r="A62" s="186">
        <v>52</v>
      </c>
      <c r="B62" s="187" t="s">
        <v>623</v>
      </c>
      <c r="C62" s="218"/>
      <c r="D62" s="219"/>
      <c r="E62" s="100"/>
      <c r="F62" s="191"/>
      <c r="G62" s="192"/>
      <c r="H62" s="102"/>
      <c r="I62" s="102"/>
      <c r="J62" s="102"/>
      <c r="K62" s="102"/>
      <c r="L62" s="212"/>
      <c r="M62" s="223"/>
      <c r="N62" s="224"/>
      <c r="O62" s="222"/>
      <c r="P62" s="204"/>
      <c r="Q62" s="216"/>
      <c r="R62" s="102"/>
      <c r="S62" s="102"/>
      <c r="T62" s="102"/>
      <c r="U62" s="216"/>
      <c r="V62" s="100"/>
      <c r="W62" s="224"/>
      <c r="X62" s="100"/>
      <c r="Y62" s="216"/>
      <c r="Z62" s="100"/>
      <c r="AA62" s="102"/>
      <c r="AB62" s="216"/>
      <c r="AC62" s="102"/>
      <c r="AD62" s="216"/>
      <c r="AE62" s="100"/>
      <c r="AF62" s="224"/>
      <c r="AG62" s="100"/>
      <c r="AH62" s="216"/>
      <c r="AI62" s="216"/>
      <c r="AJ62" s="102"/>
      <c r="AK62" s="216"/>
      <c r="AL62" s="102"/>
      <c r="AM62" s="216"/>
      <c r="AN62" s="100"/>
      <c r="AO62" s="224"/>
      <c r="AP62" s="216"/>
      <c r="AQ62" s="216"/>
      <c r="AR62" s="216"/>
      <c r="AS62" s="102"/>
      <c r="AT62" s="102"/>
      <c r="AU62" s="102"/>
      <c r="AV62" s="102"/>
      <c r="AW62" s="100"/>
      <c r="AX62" s="224"/>
      <c r="AY62" s="216"/>
      <c r="AZ62" s="216"/>
      <c r="BA62" s="216"/>
      <c r="BB62" s="102"/>
      <c r="BC62" s="102"/>
      <c r="BD62" s="102"/>
      <c r="BE62" s="216"/>
      <c r="BF62" s="102"/>
      <c r="BG62" s="224"/>
      <c r="BH62" s="100"/>
      <c r="BI62" s="102"/>
      <c r="BJ62" s="100"/>
      <c r="BK62" s="102"/>
      <c r="BL62" s="102"/>
      <c r="BM62" s="102"/>
      <c r="BN62" s="102"/>
      <c r="BO62" s="100"/>
      <c r="BP62" s="146"/>
    </row>
    <row r="63" spans="1:68" hidden="1">
      <c r="A63" s="186">
        <v>53</v>
      </c>
      <c r="B63" s="187" t="s">
        <v>624</v>
      </c>
      <c r="C63" s="218"/>
      <c r="D63" s="219"/>
      <c r="E63" s="100"/>
      <c r="F63" s="191"/>
      <c r="G63" s="192"/>
      <c r="H63" s="102"/>
      <c r="I63" s="102"/>
      <c r="J63" s="102"/>
      <c r="K63" s="102"/>
      <c r="L63" s="212"/>
      <c r="M63" s="223"/>
      <c r="N63" s="224"/>
      <c r="O63" s="222"/>
      <c r="P63" s="204"/>
      <c r="Q63" s="216"/>
      <c r="R63" s="102"/>
      <c r="S63" s="102"/>
      <c r="T63" s="102"/>
      <c r="U63" s="216"/>
      <c r="V63" s="100"/>
      <c r="W63" s="224"/>
      <c r="X63" s="100"/>
      <c r="Y63" s="216"/>
      <c r="Z63" s="100"/>
      <c r="AA63" s="102"/>
      <c r="AB63" s="216"/>
      <c r="AC63" s="102"/>
      <c r="AD63" s="216"/>
      <c r="AE63" s="100"/>
      <c r="AF63" s="224"/>
      <c r="AG63" s="100"/>
      <c r="AH63" s="216"/>
      <c r="AI63" s="216"/>
      <c r="AJ63" s="102"/>
      <c r="AK63" s="216"/>
      <c r="AL63" s="102"/>
      <c r="AM63" s="216"/>
      <c r="AN63" s="100"/>
      <c r="AO63" s="224"/>
      <c r="AP63" s="216"/>
      <c r="AQ63" s="216"/>
      <c r="AR63" s="216"/>
      <c r="AS63" s="102"/>
      <c r="AT63" s="102"/>
      <c r="AU63" s="102"/>
      <c r="AV63" s="102"/>
      <c r="AW63" s="100"/>
      <c r="AX63" s="224"/>
      <c r="AY63" s="216"/>
      <c r="AZ63" s="216"/>
      <c r="BA63" s="216"/>
      <c r="BB63" s="102"/>
      <c r="BC63" s="102"/>
      <c r="BD63" s="102"/>
      <c r="BE63" s="216"/>
      <c r="BF63" s="102"/>
      <c r="BG63" s="224"/>
      <c r="BH63" s="100"/>
      <c r="BI63" s="102"/>
      <c r="BJ63" s="100"/>
      <c r="BK63" s="102"/>
      <c r="BL63" s="102"/>
      <c r="BM63" s="102"/>
      <c r="BN63" s="102"/>
      <c r="BO63" s="100"/>
      <c r="BP63" s="146"/>
    </row>
    <row r="64" spans="1:68" hidden="1">
      <c r="A64" s="186">
        <v>54</v>
      </c>
      <c r="B64" s="187" t="s">
        <v>625</v>
      </c>
      <c r="C64" s="218"/>
      <c r="D64" s="219"/>
      <c r="E64" s="100"/>
      <c r="F64" s="191"/>
      <c r="G64" s="192"/>
      <c r="H64" s="102"/>
      <c r="I64" s="102"/>
      <c r="J64" s="102"/>
      <c r="K64" s="102"/>
      <c r="L64" s="212"/>
      <c r="M64" s="223"/>
      <c r="N64" s="224"/>
      <c r="O64" s="222"/>
      <c r="P64" s="204"/>
      <c r="Q64" s="216"/>
      <c r="R64" s="102"/>
      <c r="S64" s="102"/>
      <c r="T64" s="102"/>
      <c r="U64" s="216"/>
      <c r="V64" s="100"/>
      <c r="W64" s="224"/>
      <c r="X64" s="100"/>
      <c r="Y64" s="216"/>
      <c r="Z64" s="100"/>
      <c r="AA64" s="102"/>
      <c r="AB64" s="216"/>
      <c r="AC64" s="102"/>
      <c r="AD64" s="216"/>
      <c r="AE64" s="100"/>
      <c r="AF64" s="224"/>
      <c r="AG64" s="100"/>
      <c r="AH64" s="216"/>
      <c r="AI64" s="216"/>
      <c r="AJ64" s="102"/>
      <c r="AK64" s="216"/>
      <c r="AL64" s="102"/>
      <c r="AM64" s="216"/>
      <c r="AN64" s="100"/>
      <c r="AO64" s="224"/>
      <c r="AP64" s="216"/>
      <c r="AQ64" s="216"/>
      <c r="AR64" s="216"/>
      <c r="AS64" s="102"/>
      <c r="AT64" s="102"/>
      <c r="AU64" s="102"/>
      <c r="AV64" s="102"/>
      <c r="AW64" s="100"/>
      <c r="AX64" s="224"/>
      <c r="AY64" s="216"/>
      <c r="AZ64" s="216"/>
      <c r="BA64" s="216"/>
      <c r="BB64" s="102"/>
      <c r="BC64" s="102"/>
      <c r="BD64" s="102"/>
      <c r="BE64" s="216"/>
      <c r="BF64" s="102"/>
      <c r="BG64" s="224"/>
      <c r="BH64" s="100"/>
      <c r="BI64" s="102"/>
      <c r="BJ64" s="100"/>
      <c r="BK64" s="102"/>
      <c r="BL64" s="102"/>
      <c r="BM64" s="102"/>
      <c r="BN64" s="102"/>
      <c r="BO64" s="100"/>
      <c r="BP64" s="146"/>
    </row>
    <row r="65" spans="1:68" hidden="1">
      <c r="A65" s="186">
        <v>55</v>
      </c>
      <c r="B65" s="187" t="s">
        <v>626</v>
      </c>
      <c r="C65" s="218"/>
      <c r="D65" s="219"/>
      <c r="E65" s="100"/>
      <c r="F65" s="191"/>
      <c r="G65" s="192"/>
      <c r="H65" s="102"/>
      <c r="I65" s="102"/>
      <c r="J65" s="102"/>
      <c r="K65" s="102"/>
      <c r="L65" s="212"/>
      <c r="M65" s="223"/>
      <c r="N65" s="224"/>
      <c r="O65" s="222"/>
      <c r="P65" s="204"/>
      <c r="Q65" s="216"/>
      <c r="R65" s="102"/>
      <c r="S65" s="102"/>
      <c r="T65" s="102"/>
      <c r="U65" s="216"/>
      <c r="V65" s="100"/>
      <c r="W65" s="224"/>
      <c r="X65" s="100"/>
      <c r="Y65" s="216"/>
      <c r="Z65" s="100"/>
      <c r="AA65" s="102"/>
      <c r="AB65" s="216"/>
      <c r="AC65" s="102"/>
      <c r="AD65" s="216"/>
      <c r="AE65" s="100"/>
      <c r="AF65" s="224"/>
      <c r="AG65" s="100"/>
      <c r="AH65" s="216"/>
      <c r="AI65" s="216"/>
      <c r="AJ65" s="102"/>
      <c r="AK65" s="216"/>
      <c r="AL65" s="102"/>
      <c r="AM65" s="216"/>
      <c r="AN65" s="100"/>
      <c r="AO65" s="224"/>
      <c r="AP65" s="216"/>
      <c r="AQ65" s="216"/>
      <c r="AR65" s="216"/>
      <c r="AS65" s="102"/>
      <c r="AT65" s="102"/>
      <c r="AU65" s="102"/>
      <c r="AV65" s="102"/>
      <c r="AW65" s="100"/>
      <c r="AX65" s="224"/>
      <c r="AY65" s="216"/>
      <c r="AZ65" s="216"/>
      <c r="BA65" s="216"/>
      <c r="BB65" s="102"/>
      <c r="BC65" s="102"/>
      <c r="BD65" s="102"/>
      <c r="BE65" s="216"/>
      <c r="BF65" s="102"/>
      <c r="BG65" s="224"/>
      <c r="BH65" s="100"/>
      <c r="BI65" s="102"/>
      <c r="BJ65" s="100"/>
      <c r="BK65" s="102"/>
      <c r="BL65" s="102"/>
      <c r="BM65" s="102"/>
      <c r="BN65" s="102"/>
      <c r="BO65" s="100"/>
      <c r="BP65" s="146"/>
    </row>
    <row r="66" spans="1:68" hidden="1">
      <c r="A66" s="186">
        <v>56</v>
      </c>
      <c r="B66" s="187" t="s">
        <v>627</v>
      </c>
      <c r="C66" s="218"/>
      <c r="D66" s="219"/>
      <c r="E66" s="100"/>
      <c r="F66" s="191"/>
      <c r="G66" s="192"/>
      <c r="H66" s="102"/>
      <c r="I66" s="102"/>
      <c r="J66" s="102"/>
      <c r="K66" s="102"/>
      <c r="L66" s="212"/>
      <c r="M66" s="223"/>
      <c r="N66" s="224"/>
      <c r="O66" s="222"/>
      <c r="P66" s="204"/>
      <c r="Q66" s="216"/>
      <c r="R66" s="102"/>
      <c r="S66" s="102"/>
      <c r="T66" s="102"/>
      <c r="U66" s="216"/>
      <c r="V66" s="100"/>
      <c r="W66" s="224"/>
      <c r="X66" s="100"/>
      <c r="Y66" s="216"/>
      <c r="Z66" s="100"/>
      <c r="AA66" s="102"/>
      <c r="AB66" s="216"/>
      <c r="AC66" s="102"/>
      <c r="AD66" s="216"/>
      <c r="AE66" s="100"/>
      <c r="AF66" s="224"/>
      <c r="AG66" s="100"/>
      <c r="AH66" s="216"/>
      <c r="AI66" s="216"/>
      <c r="AJ66" s="102"/>
      <c r="AK66" s="216"/>
      <c r="AL66" s="102"/>
      <c r="AM66" s="216"/>
      <c r="AN66" s="100"/>
      <c r="AO66" s="224"/>
      <c r="AP66" s="216"/>
      <c r="AQ66" s="216"/>
      <c r="AR66" s="216"/>
      <c r="AS66" s="102"/>
      <c r="AT66" s="102"/>
      <c r="AU66" s="102"/>
      <c r="AV66" s="102"/>
      <c r="AW66" s="100"/>
      <c r="AX66" s="224"/>
      <c r="AY66" s="216"/>
      <c r="AZ66" s="216"/>
      <c r="BA66" s="216"/>
      <c r="BB66" s="102"/>
      <c r="BC66" s="102"/>
      <c r="BD66" s="102"/>
      <c r="BE66" s="216"/>
      <c r="BF66" s="102"/>
      <c r="BG66" s="224"/>
      <c r="BH66" s="100"/>
      <c r="BI66" s="102"/>
      <c r="BJ66" s="100"/>
      <c r="BK66" s="102"/>
      <c r="BL66" s="102"/>
      <c r="BM66" s="102"/>
      <c r="BN66" s="102"/>
      <c r="BO66" s="100"/>
      <c r="BP66" s="146"/>
    </row>
    <row r="67" spans="1:68" hidden="1">
      <c r="A67" s="186">
        <v>57</v>
      </c>
      <c r="B67" s="187" t="s">
        <v>628</v>
      </c>
      <c r="C67" s="218"/>
      <c r="D67" s="219"/>
      <c r="E67" s="100"/>
      <c r="F67" s="191"/>
      <c r="G67" s="192"/>
      <c r="H67" s="102"/>
      <c r="I67" s="102"/>
      <c r="J67" s="102"/>
      <c r="K67" s="102"/>
      <c r="L67" s="212"/>
      <c r="M67" s="223"/>
      <c r="N67" s="224"/>
      <c r="O67" s="222"/>
      <c r="P67" s="204"/>
      <c r="Q67" s="216"/>
      <c r="R67" s="102"/>
      <c r="S67" s="102"/>
      <c r="T67" s="102"/>
      <c r="U67" s="216"/>
      <c r="V67" s="100"/>
      <c r="W67" s="224"/>
      <c r="X67" s="100"/>
      <c r="Y67" s="216"/>
      <c r="Z67" s="100"/>
      <c r="AA67" s="102"/>
      <c r="AB67" s="216"/>
      <c r="AC67" s="102"/>
      <c r="AD67" s="216"/>
      <c r="AE67" s="100"/>
      <c r="AF67" s="224"/>
      <c r="AG67" s="100"/>
      <c r="AH67" s="216"/>
      <c r="AI67" s="216"/>
      <c r="AJ67" s="102"/>
      <c r="AK67" s="216"/>
      <c r="AL67" s="102"/>
      <c r="AM67" s="216"/>
      <c r="AN67" s="100"/>
      <c r="AO67" s="224"/>
      <c r="AP67" s="216"/>
      <c r="AQ67" s="216"/>
      <c r="AR67" s="216"/>
      <c r="AS67" s="102"/>
      <c r="AT67" s="102"/>
      <c r="AU67" s="102"/>
      <c r="AV67" s="102"/>
      <c r="AW67" s="100"/>
      <c r="AX67" s="224"/>
      <c r="AY67" s="216"/>
      <c r="AZ67" s="216"/>
      <c r="BA67" s="216"/>
      <c r="BB67" s="102"/>
      <c r="BC67" s="102"/>
      <c r="BD67" s="102"/>
      <c r="BE67" s="216"/>
      <c r="BF67" s="102"/>
      <c r="BG67" s="224"/>
      <c r="BH67" s="100"/>
      <c r="BI67" s="102"/>
      <c r="BJ67" s="100"/>
      <c r="BK67" s="102"/>
      <c r="BL67" s="102"/>
      <c r="BM67" s="102"/>
      <c r="BN67" s="102"/>
      <c r="BO67" s="100"/>
      <c r="BP67" s="146"/>
    </row>
    <row r="68" spans="1:68" hidden="1">
      <c r="A68" s="186">
        <v>58</v>
      </c>
      <c r="B68" s="187" t="s">
        <v>629</v>
      </c>
      <c r="C68" s="218"/>
      <c r="D68" s="219"/>
      <c r="E68" s="100"/>
      <c r="F68" s="191"/>
      <c r="G68" s="192"/>
      <c r="H68" s="102"/>
      <c r="I68" s="102"/>
      <c r="J68" s="102"/>
      <c r="K68" s="102"/>
      <c r="L68" s="212"/>
      <c r="M68" s="223"/>
      <c r="N68" s="224"/>
      <c r="O68" s="222"/>
      <c r="P68" s="204"/>
      <c r="Q68" s="216"/>
      <c r="R68" s="102"/>
      <c r="S68" s="102"/>
      <c r="T68" s="102"/>
      <c r="U68" s="216"/>
      <c r="V68" s="100"/>
      <c r="W68" s="224"/>
      <c r="X68" s="100"/>
      <c r="Y68" s="216"/>
      <c r="Z68" s="100"/>
      <c r="AA68" s="102"/>
      <c r="AB68" s="216"/>
      <c r="AC68" s="102"/>
      <c r="AD68" s="216"/>
      <c r="AE68" s="100"/>
      <c r="AF68" s="224"/>
      <c r="AG68" s="100"/>
      <c r="AH68" s="216"/>
      <c r="AI68" s="216"/>
      <c r="AJ68" s="102"/>
      <c r="AK68" s="216"/>
      <c r="AL68" s="102"/>
      <c r="AM68" s="216"/>
      <c r="AN68" s="100"/>
      <c r="AO68" s="224"/>
      <c r="AP68" s="216"/>
      <c r="AQ68" s="216"/>
      <c r="AR68" s="216"/>
      <c r="AS68" s="102"/>
      <c r="AT68" s="102"/>
      <c r="AU68" s="102"/>
      <c r="AV68" s="102"/>
      <c r="AW68" s="100"/>
      <c r="AX68" s="224"/>
      <c r="AY68" s="216"/>
      <c r="AZ68" s="216"/>
      <c r="BA68" s="216"/>
      <c r="BB68" s="102"/>
      <c r="BC68" s="102"/>
      <c r="BD68" s="102"/>
      <c r="BE68" s="216"/>
      <c r="BF68" s="102"/>
      <c r="BG68" s="224"/>
      <c r="BH68" s="100"/>
      <c r="BI68" s="102"/>
      <c r="BJ68" s="100"/>
      <c r="BK68" s="102"/>
      <c r="BL68" s="102"/>
      <c r="BM68" s="102"/>
      <c r="BN68" s="102"/>
      <c r="BO68" s="100"/>
      <c r="BP68" s="146"/>
    </row>
    <row r="69" spans="1:68" hidden="1">
      <c r="A69" s="186">
        <v>59</v>
      </c>
      <c r="B69" s="187" t="s">
        <v>630</v>
      </c>
      <c r="C69" s="218"/>
      <c r="D69" s="219"/>
      <c r="E69" s="100"/>
      <c r="F69" s="191"/>
      <c r="G69" s="192"/>
      <c r="H69" s="102"/>
      <c r="I69" s="102"/>
      <c r="J69" s="102"/>
      <c r="K69" s="102"/>
      <c r="L69" s="212"/>
      <c r="M69" s="223"/>
      <c r="N69" s="224"/>
      <c r="O69" s="222"/>
      <c r="P69" s="204"/>
      <c r="Q69" s="216"/>
      <c r="R69" s="102"/>
      <c r="S69" s="102"/>
      <c r="T69" s="102"/>
      <c r="U69" s="216"/>
      <c r="V69" s="100"/>
      <c r="W69" s="224"/>
      <c r="X69" s="100"/>
      <c r="Y69" s="216"/>
      <c r="Z69" s="100"/>
      <c r="AA69" s="102"/>
      <c r="AB69" s="216"/>
      <c r="AC69" s="102"/>
      <c r="AD69" s="216"/>
      <c r="AE69" s="100"/>
      <c r="AF69" s="224"/>
      <c r="AG69" s="100"/>
      <c r="AH69" s="216"/>
      <c r="AI69" s="216"/>
      <c r="AJ69" s="102"/>
      <c r="AK69" s="216"/>
      <c r="AL69" s="102"/>
      <c r="AM69" s="216"/>
      <c r="AN69" s="100"/>
      <c r="AO69" s="224"/>
      <c r="AP69" s="216"/>
      <c r="AQ69" s="216"/>
      <c r="AR69" s="216"/>
      <c r="AS69" s="102"/>
      <c r="AT69" s="102"/>
      <c r="AU69" s="102"/>
      <c r="AV69" s="102"/>
      <c r="AW69" s="100"/>
      <c r="AX69" s="224"/>
      <c r="AY69" s="216"/>
      <c r="AZ69" s="216"/>
      <c r="BA69" s="216"/>
      <c r="BB69" s="102"/>
      <c r="BC69" s="102"/>
      <c r="BD69" s="102"/>
      <c r="BE69" s="216"/>
      <c r="BF69" s="102"/>
      <c r="BG69" s="224"/>
      <c r="BH69" s="100"/>
      <c r="BI69" s="102"/>
      <c r="BJ69" s="100"/>
      <c r="BK69" s="102"/>
      <c r="BL69" s="102"/>
      <c r="BM69" s="102"/>
      <c r="BN69" s="102"/>
      <c r="BO69" s="100"/>
      <c r="BP69" s="146"/>
    </row>
    <row r="70" spans="1:68" hidden="1">
      <c r="A70" s="186">
        <v>60</v>
      </c>
      <c r="B70" s="187" t="s">
        <v>631</v>
      </c>
      <c r="C70" s="218"/>
      <c r="D70" s="219"/>
      <c r="E70" s="100"/>
      <c r="F70" s="191"/>
      <c r="G70" s="192"/>
      <c r="H70" s="102"/>
      <c r="I70" s="102"/>
      <c r="J70" s="102"/>
      <c r="K70" s="102"/>
      <c r="L70" s="212"/>
      <c r="M70" s="223"/>
      <c r="N70" s="224"/>
      <c r="O70" s="222"/>
      <c r="P70" s="204"/>
      <c r="Q70" s="216"/>
      <c r="R70" s="102"/>
      <c r="S70" s="102"/>
      <c r="T70" s="102"/>
      <c r="U70" s="216"/>
      <c r="V70" s="100"/>
      <c r="W70" s="224"/>
      <c r="X70" s="100"/>
      <c r="Y70" s="216"/>
      <c r="Z70" s="100"/>
      <c r="AA70" s="102"/>
      <c r="AB70" s="216"/>
      <c r="AC70" s="102"/>
      <c r="AD70" s="216"/>
      <c r="AE70" s="100"/>
      <c r="AF70" s="224"/>
      <c r="AG70" s="100"/>
      <c r="AH70" s="216"/>
      <c r="AI70" s="216"/>
      <c r="AJ70" s="102"/>
      <c r="AK70" s="216"/>
      <c r="AL70" s="102"/>
      <c r="AM70" s="216"/>
      <c r="AN70" s="100"/>
      <c r="AO70" s="224"/>
      <c r="AP70" s="216"/>
      <c r="AQ70" s="216"/>
      <c r="AR70" s="216"/>
      <c r="AS70" s="102"/>
      <c r="AT70" s="102"/>
      <c r="AU70" s="102"/>
      <c r="AV70" s="102"/>
      <c r="AW70" s="100"/>
      <c r="AX70" s="224"/>
      <c r="AY70" s="216"/>
      <c r="AZ70" s="216"/>
      <c r="BA70" s="216"/>
      <c r="BB70" s="102"/>
      <c r="BC70" s="102"/>
      <c r="BD70" s="102"/>
      <c r="BE70" s="216"/>
      <c r="BF70" s="102"/>
      <c r="BG70" s="224"/>
      <c r="BH70" s="100"/>
      <c r="BI70" s="102"/>
      <c r="BJ70" s="100"/>
      <c r="BK70" s="102"/>
      <c r="BL70" s="102"/>
      <c r="BM70" s="102"/>
      <c r="BN70" s="102"/>
      <c r="BO70" s="100"/>
      <c r="BP70" s="146"/>
    </row>
    <row r="71" spans="1:68" hidden="1">
      <c r="A71" s="186">
        <v>61</v>
      </c>
      <c r="B71" s="187" t="s">
        <v>632</v>
      </c>
      <c r="C71" s="218"/>
      <c r="D71" s="219"/>
      <c r="E71" s="100"/>
      <c r="F71" s="191"/>
      <c r="G71" s="192"/>
      <c r="H71" s="102"/>
      <c r="I71" s="102"/>
      <c r="J71" s="102"/>
      <c r="K71" s="102"/>
      <c r="L71" s="212"/>
      <c r="M71" s="223"/>
      <c r="N71" s="224"/>
      <c r="O71" s="222"/>
      <c r="P71" s="204"/>
      <c r="Q71" s="216"/>
      <c r="R71" s="102"/>
      <c r="S71" s="102"/>
      <c r="T71" s="102"/>
      <c r="U71" s="216"/>
      <c r="V71" s="100"/>
      <c r="W71" s="224"/>
      <c r="X71" s="100"/>
      <c r="Y71" s="216"/>
      <c r="Z71" s="100"/>
      <c r="AA71" s="102"/>
      <c r="AB71" s="216"/>
      <c r="AC71" s="102"/>
      <c r="AD71" s="216"/>
      <c r="AE71" s="100"/>
      <c r="AF71" s="224"/>
      <c r="AG71" s="100"/>
      <c r="AH71" s="216"/>
      <c r="AI71" s="216"/>
      <c r="AJ71" s="102"/>
      <c r="AK71" s="216"/>
      <c r="AL71" s="102"/>
      <c r="AM71" s="216"/>
      <c r="AN71" s="100"/>
      <c r="AO71" s="224"/>
      <c r="AP71" s="216"/>
      <c r="AQ71" s="216"/>
      <c r="AR71" s="216"/>
      <c r="AS71" s="102"/>
      <c r="AT71" s="102"/>
      <c r="AU71" s="102"/>
      <c r="AV71" s="102"/>
      <c r="AW71" s="100"/>
      <c r="AX71" s="224"/>
      <c r="AY71" s="216"/>
      <c r="AZ71" s="216"/>
      <c r="BA71" s="216"/>
      <c r="BB71" s="102"/>
      <c r="BC71" s="102"/>
      <c r="BD71" s="102"/>
      <c r="BE71" s="216"/>
      <c r="BF71" s="102"/>
      <c r="BG71" s="224"/>
      <c r="BH71" s="100"/>
      <c r="BI71" s="102"/>
      <c r="BJ71" s="100"/>
      <c r="BK71" s="102"/>
      <c r="BL71" s="102"/>
      <c r="BM71" s="102"/>
      <c r="BN71" s="102"/>
      <c r="BO71" s="100"/>
      <c r="BP71" s="146"/>
    </row>
    <row r="72" spans="1:68" hidden="1">
      <c r="A72" s="186">
        <v>62</v>
      </c>
      <c r="B72" s="187" t="s">
        <v>633</v>
      </c>
      <c r="C72" s="218"/>
      <c r="D72" s="219"/>
      <c r="E72" s="100"/>
      <c r="F72" s="191"/>
      <c r="G72" s="192"/>
      <c r="H72" s="102"/>
      <c r="I72" s="102"/>
      <c r="J72" s="102"/>
      <c r="K72" s="102"/>
      <c r="L72" s="212"/>
      <c r="M72" s="223"/>
      <c r="N72" s="224"/>
      <c r="O72" s="222"/>
      <c r="P72" s="204"/>
      <c r="Q72" s="216"/>
      <c r="R72" s="102"/>
      <c r="S72" s="102"/>
      <c r="T72" s="102"/>
      <c r="U72" s="216"/>
      <c r="V72" s="100"/>
      <c r="W72" s="224"/>
      <c r="X72" s="100"/>
      <c r="Y72" s="216"/>
      <c r="Z72" s="100"/>
      <c r="AA72" s="102"/>
      <c r="AB72" s="216"/>
      <c r="AC72" s="102"/>
      <c r="AD72" s="216"/>
      <c r="AE72" s="100"/>
      <c r="AF72" s="224"/>
      <c r="AG72" s="100"/>
      <c r="AH72" s="216"/>
      <c r="AI72" s="216"/>
      <c r="AJ72" s="102"/>
      <c r="AK72" s="216"/>
      <c r="AL72" s="102"/>
      <c r="AM72" s="216"/>
      <c r="AN72" s="100"/>
      <c r="AO72" s="224"/>
      <c r="AP72" s="216"/>
      <c r="AQ72" s="216"/>
      <c r="AR72" s="216"/>
      <c r="AS72" s="102"/>
      <c r="AT72" s="102"/>
      <c r="AU72" s="102"/>
      <c r="AV72" s="102"/>
      <c r="AW72" s="100"/>
      <c r="AX72" s="224"/>
      <c r="AY72" s="216"/>
      <c r="AZ72" s="216"/>
      <c r="BA72" s="216"/>
      <c r="BB72" s="102"/>
      <c r="BC72" s="102"/>
      <c r="BD72" s="102"/>
      <c r="BE72" s="216"/>
      <c r="BF72" s="102"/>
      <c r="BG72" s="224"/>
      <c r="BH72" s="100"/>
      <c r="BI72" s="102"/>
      <c r="BJ72" s="100"/>
      <c r="BK72" s="102"/>
      <c r="BL72" s="102"/>
      <c r="BM72" s="102"/>
      <c r="BN72" s="102"/>
      <c r="BO72" s="100"/>
      <c r="BP72" s="146"/>
    </row>
    <row r="73" spans="1:68" hidden="1">
      <c r="A73" s="186">
        <v>63</v>
      </c>
      <c r="B73" s="187" t="s">
        <v>634</v>
      </c>
      <c r="C73" s="218"/>
      <c r="D73" s="219"/>
      <c r="E73" s="100"/>
      <c r="F73" s="191"/>
      <c r="G73" s="192"/>
      <c r="H73" s="102"/>
      <c r="I73" s="102"/>
      <c r="J73" s="102"/>
      <c r="K73" s="102"/>
      <c r="L73" s="212"/>
      <c r="M73" s="223"/>
      <c r="N73" s="224"/>
      <c r="O73" s="222"/>
      <c r="P73" s="204"/>
      <c r="Q73" s="216"/>
      <c r="R73" s="102"/>
      <c r="S73" s="102"/>
      <c r="T73" s="102"/>
      <c r="U73" s="216"/>
      <c r="V73" s="100"/>
      <c r="W73" s="224"/>
      <c r="X73" s="100"/>
      <c r="Y73" s="216"/>
      <c r="Z73" s="100"/>
      <c r="AA73" s="102"/>
      <c r="AB73" s="216"/>
      <c r="AC73" s="102"/>
      <c r="AD73" s="216"/>
      <c r="AE73" s="100"/>
      <c r="AF73" s="224"/>
      <c r="AG73" s="100"/>
      <c r="AH73" s="216"/>
      <c r="AI73" s="216"/>
      <c r="AJ73" s="102"/>
      <c r="AK73" s="216"/>
      <c r="AL73" s="102"/>
      <c r="AM73" s="216"/>
      <c r="AN73" s="100"/>
      <c r="AO73" s="224"/>
      <c r="AP73" s="216"/>
      <c r="AQ73" s="216"/>
      <c r="AR73" s="216"/>
      <c r="AS73" s="102"/>
      <c r="AT73" s="102"/>
      <c r="AU73" s="102"/>
      <c r="AV73" s="102"/>
      <c r="AW73" s="100"/>
      <c r="AX73" s="224"/>
      <c r="AY73" s="216"/>
      <c r="AZ73" s="216"/>
      <c r="BA73" s="216"/>
      <c r="BB73" s="102"/>
      <c r="BC73" s="102"/>
      <c r="BD73" s="102"/>
      <c r="BE73" s="216"/>
      <c r="BF73" s="102"/>
      <c r="BG73" s="224"/>
      <c r="BH73" s="100"/>
      <c r="BI73" s="102"/>
      <c r="BJ73" s="100"/>
      <c r="BK73" s="102"/>
      <c r="BL73" s="102"/>
      <c r="BM73" s="102"/>
      <c r="BN73" s="102"/>
      <c r="BO73" s="100"/>
      <c r="BP73" s="146"/>
    </row>
    <row r="74" spans="1:68" hidden="1">
      <c r="A74" s="186">
        <v>64</v>
      </c>
      <c r="B74" s="187" t="s">
        <v>635</v>
      </c>
      <c r="C74" s="218"/>
      <c r="D74" s="219"/>
      <c r="E74" s="100"/>
      <c r="F74" s="191"/>
      <c r="G74" s="192"/>
      <c r="H74" s="102"/>
      <c r="I74" s="102"/>
      <c r="J74" s="102"/>
      <c r="K74" s="102"/>
      <c r="L74" s="212"/>
      <c r="M74" s="223"/>
      <c r="N74" s="224"/>
      <c r="O74" s="222"/>
      <c r="P74" s="204"/>
      <c r="Q74" s="216"/>
      <c r="R74" s="102"/>
      <c r="S74" s="102"/>
      <c r="T74" s="102"/>
      <c r="U74" s="216"/>
      <c r="V74" s="100"/>
      <c r="W74" s="224"/>
      <c r="X74" s="100"/>
      <c r="Y74" s="216"/>
      <c r="Z74" s="100"/>
      <c r="AA74" s="102"/>
      <c r="AB74" s="216"/>
      <c r="AC74" s="102"/>
      <c r="AD74" s="216"/>
      <c r="AE74" s="100"/>
      <c r="AF74" s="224"/>
      <c r="AG74" s="100"/>
      <c r="AH74" s="216"/>
      <c r="AI74" s="216"/>
      <c r="AJ74" s="102"/>
      <c r="AK74" s="216"/>
      <c r="AL74" s="102"/>
      <c r="AM74" s="216"/>
      <c r="AN74" s="100"/>
      <c r="AO74" s="224"/>
      <c r="AP74" s="216"/>
      <c r="AQ74" s="216"/>
      <c r="AR74" s="216"/>
      <c r="AS74" s="102"/>
      <c r="AT74" s="102"/>
      <c r="AU74" s="102"/>
      <c r="AV74" s="102"/>
      <c r="AW74" s="100"/>
      <c r="AX74" s="224"/>
      <c r="AY74" s="216"/>
      <c r="AZ74" s="216"/>
      <c r="BA74" s="216"/>
      <c r="BB74" s="102"/>
      <c r="BC74" s="102"/>
      <c r="BD74" s="102"/>
      <c r="BE74" s="216"/>
      <c r="BF74" s="102"/>
      <c r="BG74" s="224"/>
      <c r="BH74" s="100"/>
      <c r="BI74" s="102"/>
      <c r="BJ74" s="100"/>
      <c r="BK74" s="102"/>
      <c r="BL74" s="102"/>
      <c r="BM74" s="102"/>
      <c r="BN74" s="102"/>
      <c r="BO74" s="100"/>
      <c r="BP74" s="146"/>
    </row>
    <row r="75" spans="1:68" hidden="1">
      <c r="A75" s="186">
        <v>65</v>
      </c>
      <c r="B75" s="187" t="s">
        <v>636</v>
      </c>
      <c r="C75" s="218"/>
      <c r="D75" s="219"/>
      <c r="E75" s="100"/>
      <c r="F75" s="191"/>
      <c r="G75" s="192"/>
      <c r="H75" s="102"/>
      <c r="I75" s="102"/>
      <c r="J75" s="102"/>
      <c r="K75" s="102"/>
      <c r="L75" s="212"/>
      <c r="M75" s="223"/>
      <c r="N75" s="224"/>
      <c r="O75" s="222"/>
      <c r="P75" s="204"/>
      <c r="Q75" s="216"/>
      <c r="R75" s="102"/>
      <c r="S75" s="102"/>
      <c r="T75" s="102"/>
      <c r="U75" s="216"/>
      <c r="V75" s="100"/>
      <c r="W75" s="224"/>
      <c r="X75" s="100"/>
      <c r="Y75" s="216"/>
      <c r="Z75" s="100"/>
      <c r="AA75" s="102"/>
      <c r="AB75" s="216"/>
      <c r="AC75" s="102"/>
      <c r="AD75" s="216"/>
      <c r="AE75" s="100"/>
      <c r="AF75" s="224"/>
      <c r="AG75" s="100"/>
      <c r="AH75" s="216"/>
      <c r="AI75" s="216"/>
      <c r="AJ75" s="102"/>
      <c r="AK75" s="216"/>
      <c r="AL75" s="102"/>
      <c r="AM75" s="216"/>
      <c r="AN75" s="100"/>
      <c r="AO75" s="224"/>
      <c r="AP75" s="216"/>
      <c r="AQ75" s="216"/>
      <c r="AR75" s="216"/>
      <c r="AS75" s="102"/>
      <c r="AT75" s="102"/>
      <c r="AU75" s="102"/>
      <c r="AV75" s="102"/>
      <c r="AW75" s="100"/>
      <c r="AX75" s="224"/>
      <c r="AY75" s="216"/>
      <c r="AZ75" s="216"/>
      <c r="BA75" s="216"/>
      <c r="BB75" s="102"/>
      <c r="BC75" s="102"/>
      <c r="BD75" s="102"/>
      <c r="BE75" s="216"/>
      <c r="BF75" s="102"/>
      <c r="BG75" s="224"/>
      <c r="BH75" s="100"/>
      <c r="BI75" s="102"/>
      <c r="BJ75" s="100"/>
      <c r="BK75" s="102"/>
      <c r="BL75" s="102"/>
      <c r="BM75" s="102"/>
      <c r="BN75" s="102"/>
      <c r="BO75" s="100"/>
      <c r="BP75" s="146"/>
    </row>
    <row r="76" spans="1:68" hidden="1">
      <c r="A76" s="186">
        <v>66</v>
      </c>
      <c r="B76" s="187" t="s">
        <v>637</v>
      </c>
      <c r="C76" s="218"/>
      <c r="D76" s="219"/>
      <c r="E76" s="100"/>
      <c r="F76" s="191"/>
      <c r="G76" s="192"/>
      <c r="H76" s="102"/>
      <c r="I76" s="102"/>
      <c r="J76" s="102"/>
      <c r="K76" s="102"/>
      <c r="L76" s="212"/>
      <c r="M76" s="223"/>
      <c r="N76" s="224"/>
      <c r="O76" s="222"/>
      <c r="P76" s="204"/>
      <c r="Q76" s="216"/>
      <c r="R76" s="102"/>
      <c r="S76" s="102"/>
      <c r="T76" s="102"/>
      <c r="U76" s="216"/>
      <c r="V76" s="100"/>
      <c r="W76" s="224"/>
      <c r="X76" s="100"/>
      <c r="Y76" s="216"/>
      <c r="Z76" s="100"/>
      <c r="AA76" s="102"/>
      <c r="AB76" s="216"/>
      <c r="AC76" s="102"/>
      <c r="AD76" s="216"/>
      <c r="AE76" s="100"/>
      <c r="AF76" s="224"/>
      <c r="AG76" s="100"/>
      <c r="AH76" s="216"/>
      <c r="AI76" s="216"/>
      <c r="AJ76" s="102"/>
      <c r="AK76" s="216"/>
      <c r="AL76" s="102"/>
      <c r="AM76" s="216"/>
      <c r="AN76" s="100"/>
      <c r="AO76" s="224"/>
      <c r="AP76" s="216"/>
      <c r="AQ76" s="216"/>
      <c r="AR76" s="216"/>
      <c r="AS76" s="102"/>
      <c r="AT76" s="102"/>
      <c r="AU76" s="102"/>
      <c r="AV76" s="102"/>
      <c r="AW76" s="100"/>
      <c r="AX76" s="224"/>
      <c r="AY76" s="216"/>
      <c r="AZ76" s="216"/>
      <c r="BA76" s="216"/>
      <c r="BB76" s="102"/>
      <c r="BC76" s="102"/>
      <c r="BD76" s="102"/>
      <c r="BE76" s="216"/>
      <c r="BF76" s="102"/>
      <c r="BG76" s="224"/>
      <c r="BH76" s="100"/>
      <c r="BI76" s="102"/>
      <c r="BJ76" s="100"/>
      <c r="BK76" s="102"/>
      <c r="BL76" s="102"/>
      <c r="BM76" s="102"/>
      <c r="BN76" s="102"/>
      <c r="BO76" s="100"/>
      <c r="BP76" s="146"/>
    </row>
    <row r="77" spans="1:68" hidden="1">
      <c r="A77" s="186">
        <v>67</v>
      </c>
      <c r="B77" s="187" t="s">
        <v>638</v>
      </c>
      <c r="C77" s="218"/>
      <c r="D77" s="219"/>
      <c r="E77" s="100"/>
      <c r="F77" s="191"/>
      <c r="G77" s="192"/>
      <c r="H77" s="102"/>
      <c r="I77" s="102"/>
      <c r="J77" s="102"/>
      <c r="K77" s="102"/>
      <c r="L77" s="212"/>
      <c r="M77" s="223"/>
      <c r="N77" s="224"/>
      <c r="O77" s="222"/>
      <c r="P77" s="204"/>
      <c r="Q77" s="216"/>
      <c r="R77" s="102"/>
      <c r="S77" s="102"/>
      <c r="T77" s="102"/>
      <c r="U77" s="216"/>
      <c r="V77" s="100"/>
      <c r="W77" s="224"/>
      <c r="X77" s="100"/>
      <c r="Y77" s="216"/>
      <c r="Z77" s="100"/>
      <c r="AA77" s="102"/>
      <c r="AB77" s="216"/>
      <c r="AC77" s="102"/>
      <c r="AD77" s="216"/>
      <c r="AE77" s="100"/>
      <c r="AF77" s="224"/>
      <c r="AG77" s="100"/>
      <c r="AH77" s="216"/>
      <c r="AI77" s="216"/>
      <c r="AJ77" s="102"/>
      <c r="AK77" s="216"/>
      <c r="AL77" s="102"/>
      <c r="AM77" s="216"/>
      <c r="AN77" s="100"/>
      <c r="AO77" s="224"/>
      <c r="AP77" s="216"/>
      <c r="AQ77" s="216"/>
      <c r="AR77" s="216"/>
      <c r="AS77" s="102"/>
      <c r="AT77" s="102"/>
      <c r="AU77" s="102"/>
      <c r="AV77" s="102"/>
      <c r="AW77" s="100"/>
      <c r="AX77" s="224"/>
      <c r="AY77" s="216"/>
      <c r="AZ77" s="216"/>
      <c r="BA77" s="216"/>
      <c r="BB77" s="102"/>
      <c r="BC77" s="102"/>
      <c r="BD77" s="102"/>
      <c r="BE77" s="216"/>
      <c r="BF77" s="102"/>
      <c r="BG77" s="224"/>
      <c r="BH77" s="100"/>
      <c r="BI77" s="102"/>
      <c r="BJ77" s="100"/>
      <c r="BK77" s="102"/>
      <c r="BL77" s="102"/>
      <c r="BM77" s="102"/>
      <c r="BN77" s="102"/>
      <c r="BO77" s="100"/>
      <c r="BP77" s="146"/>
    </row>
    <row r="78" spans="1:68" hidden="1">
      <c r="A78" s="186">
        <v>68</v>
      </c>
      <c r="B78" s="187" t="s">
        <v>639</v>
      </c>
      <c r="C78" s="218"/>
      <c r="D78" s="219"/>
      <c r="E78" s="100"/>
      <c r="F78" s="191"/>
      <c r="G78" s="192"/>
      <c r="H78" s="102"/>
      <c r="I78" s="102"/>
      <c r="J78" s="102"/>
      <c r="K78" s="102"/>
      <c r="L78" s="212"/>
      <c r="M78" s="223"/>
      <c r="N78" s="224"/>
      <c r="O78" s="222"/>
      <c r="P78" s="204"/>
      <c r="Q78" s="216"/>
      <c r="R78" s="102"/>
      <c r="S78" s="102"/>
      <c r="T78" s="102"/>
      <c r="U78" s="216"/>
      <c r="V78" s="100"/>
      <c r="W78" s="224"/>
      <c r="X78" s="100"/>
      <c r="Y78" s="216"/>
      <c r="Z78" s="100"/>
      <c r="AA78" s="102"/>
      <c r="AB78" s="216"/>
      <c r="AC78" s="102"/>
      <c r="AD78" s="216"/>
      <c r="AE78" s="100"/>
      <c r="AF78" s="224"/>
      <c r="AG78" s="100"/>
      <c r="AH78" s="216"/>
      <c r="AI78" s="216"/>
      <c r="AJ78" s="102"/>
      <c r="AK78" s="216"/>
      <c r="AL78" s="102"/>
      <c r="AM78" s="216"/>
      <c r="AN78" s="100"/>
      <c r="AO78" s="224"/>
      <c r="AP78" s="216"/>
      <c r="AQ78" s="216"/>
      <c r="AR78" s="216"/>
      <c r="AS78" s="102"/>
      <c r="AT78" s="102"/>
      <c r="AU78" s="102"/>
      <c r="AV78" s="102"/>
      <c r="AW78" s="100"/>
      <c r="AX78" s="224"/>
      <c r="AY78" s="216"/>
      <c r="AZ78" s="216"/>
      <c r="BA78" s="216"/>
      <c r="BB78" s="102"/>
      <c r="BC78" s="102"/>
      <c r="BD78" s="102"/>
      <c r="BE78" s="216"/>
      <c r="BF78" s="102"/>
      <c r="BG78" s="224"/>
      <c r="BH78" s="100"/>
      <c r="BI78" s="102"/>
      <c r="BJ78" s="100"/>
      <c r="BK78" s="102"/>
      <c r="BL78" s="102"/>
      <c r="BM78" s="102"/>
      <c r="BN78" s="102"/>
      <c r="BO78" s="100"/>
      <c r="BP78" s="146"/>
    </row>
    <row r="79" spans="1:68" hidden="1">
      <c r="A79" s="186">
        <v>69</v>
      </c>
      <c r="B79" s="187" t="s">
        <v>640</v>
      </c>
      <c r="C79" s="218"/>
      <c r="D79" s="219"/>
      <c r="E79" s="100"/>
      <c r="F79" s="191"/>
      <c r="G79" s="192"/>
      <c r="H79" s="102"/>
      <c r="I79" s="102"/>
      <c r="J79" s="102"/>
      <c r="K79" s="102"/>
      <c r="L79" s="212"/>
      <c r="M79" s="223"/>
      <c r="N79" s="224"/>
      <c r="O79" s="222"/>
      <c r="P79" s="204"/>
      <c r="Q79" s="216"/>
      <c r="R79" s="102"/>
      <c r="S79" s="102"/>
      <c r="T79" s="102"/>
      <c r="U79" s="216"/>
      <c r="V79" s="100"/>
      <c r="W79" s="224"/>
      <c r="X79" s="100"/>
      <c r="Y79" s="216"/>
      <c r="Z79" s="100"/>
      <c r="AA79" s="102"/>
      <c r="AB79" s="216"/>
      <c r="AC79" s="102"/>
      <c r="AD79" s="216"/>
      <c r="AE79" s="100"/>
      <c r="AF79" s="224"/>
      <c r="AG79" s="100"/>
      <c r="AH79" s="216"/>
      <c r="AI79" s="216"/>
      <c r="AJ79" s="102"/>
      <c r="AK79" s="216"/>
      <c r="AL79" s="102"/>
      <c r="AM79" s="216"/>
      <c r="AN79" s="100"/>
      <c r="AO79" s="224"/>
      <c r="AP79" s="216"/>
      <c r="AQ79" s="216"/>
      <c r="AR79" s="216"/>
      <c r="AS79" s="102"/>
      <c r="AT79" s="102"/>
      <c r="AU79" s="102"/>
      <c r="AV79" s="102"/>
      <c r="AW79" s="100"/>
      <c r="AX79" s="224"/>
      <c r="AY79" s="216"/>
      <c r="AZ79" s="216"/>
      <c r="BA79" s="216"/>
      <c r="BB79" s="102"/>
      <c r="BC79" s="102"/>
      <c r="BD79" s="102"/>
      <c r="BE79" s="216"/>
      <c r="BF79" s="102"/>
      <c r="BG79" s="224"/>
      <c r="BH79" s="100"/>
      <c r="BI79" s="102"/>
      <c r="BJ79" s="100"/>
      <c r="BK79" s="102"/>
      <c r="BL79" s="102"/>
      <c r="BM79" s="102"/>
      <c r="BN79" s="102"/>
      <c r="BO79" s="100"/>
      <c r="BP79" s="146"/>
    </row>
    <row r="80" spans="1:68" hidden="1">
      <c r="A80" s="186">
        <v>70</v>
      </c>
      <c r="B80" s="187" t="s">
        <v>641</v>
      </c>
      <c r="C80" s="218"/>
      <c r="D80" s="219"/>
      <c r="E80" s="100"/>
      <c r="F80" s="191"/>
      <c r="G80" s="192"/>
      <c r="H80" s="102"/>
      <c r="I80" s="102"/>
      <c r="J80" s="102"/>
      <c r="K80" s="102"/>
      <c r="L80" s="212"/>
      <c r="M80" s="223"/>
      <c r="N80" s="224"/>
      <c r="O80" s="222"/>
      <c r="P80" s="204"/>
      <c r="Q80" s="216"/>
      <c r="R80" s="102"/>
      <c r="S80" s="102"/>
      <c r="T80" s="102"/>
      <c r="U80" s="216"/>
      <c r="V80" s="100"/>
      <c r="W80" s="224"/>
      <c r="X80" s="100"/>
      <c r="Y80" s="216"/>
      <c r="Z80" s="100"/>
      <c r="AA80" s="102"/>
      <c r="AB80" s="216"/>
      <c r="AC80" s="102"/>
      <c r="AD80" s="216"/>
      <c r="AE80" s="100"/>
      <c r="AF80" s="224"/>
      <c r="AG80" s="100"/>
      <c r="AH80" s="216"/>
      <c r="AI80" s="216"/>
      <c r="AJ80" s="102"/>
      <c r="AK80" s="216"/>
      <c r="AL80" s="102"/>
      <c r="AM80" s="216"/>
      <c r="AN80" s="100"/>
      <c r="AO80" s="224"/>
      <c r="AP80" s="216"/>
      <c r="AQ80" s="216"/>
      <c r="AR80" s="216"/>
      <c r="AS80" s="102"/>
      <c r="AT80" s="102"/>
      <c r="AU80" s="102"/>
      <c r="AV80" s="102"/>
      <c r="AW80" s="100"/>
      <c r="AX80" s="224"/>
      <c r="AY80" s="216"/>
      <c r="AZ80" s="216"/>
      <c r="BA80" s="216"/>
      <c r="BB80" s="102"/>
      <c r="BC80" s="102"/>
      <c r="BD80" s="102"/>
      <c r="BE80" s="216"/>
      <c r="BF80" s="102"/>
      <c r="BG80" s="224"/>
      <c r="BH80" s="100"/>
      <c r="BI80" s="102"/>
      <c r="BJ80" s="100"/>
      <c r="BK80" s="102"/>
      <c r="BL80" s="102"/>
      <c r="BM80" s="102"/>
      <c r="BN80" s="102"/>
      <c r="BO80" s="100"/>
      <c r="BP80" s="146"/>
    </row>
    <row r="81" spans="1:68" hidden="1">
      <c r="A81" s="186">
        <v>71</v>
      </c>
      <c r="B81" s="187" t="s">
        <v>642</v>
      </c>
      <c r="C81" s="218"/>
      <c r="D81" s="219"/>
      <c r="E81" s="100"/>
      <c r="F81" s="191"/>
      <c r="G81" s="192"/>
      <c r="H81" s="102"/>
      <c r="I81" s="102"/>
      <c r="J81" s="102"/>
      <c r="K81" s="102"/>
      <c r="L81" s="212"/>
      <c r="M81" s="223"/>
      <c r="N81" s="224"/>
      <c r="O81" s="222"/>
      <c r="P81" s="204"/>
      <c r="Q81" s="216"/>
      <c r="R81" s="102"/>
      <c r="S81" s="102"/>
      <c r="T81" s="102"/>
      <c r="U81" s="216"/>
      <c r="V81" s="100"/>
      <c r="W81" s="224"/>
      <c r="X81" s="100"/>
      <c r="Y81" s="216"/>
      <c r="Z81" s="100"/>
      <c r="AA81" s="102"/>
      <c r="AB81" s="216"/>
      <c r="AC81" s="102"/>
      <c r="AD81" s="216"/>
      <c r="AE81" s="100"/>
      <c r="AF81" s="224"/>
      <c r="AG81" s="100"/>
      <c r="AH81" s="216"/>
      <c r="AI81" s="216"/>
      <c r="AJ81" s="102"/>
      <c r="AK81" s="216"/>
      <c r="AL81" s="102"/>
      <c r="AM81" s="216"/>
      <c r="AN81" s="100"/>
      <c r="AO81" s="224"/>
      <c r="AP81" s="216"/>
      <c r="AQ81" s="216"/>
      <c r="AR81" s="216"/>
      <c r="AS81" s="102"/>
      <c r="AT81" s="102"/>
      <c r="AU81" s="102"/>
      <c r="AV81" s="102"/>
      <c r="AW81" s="100"/>
      <c r="AX81" s="224"/>
      <c r="AY81" s="216"/>
      <c r="AZ81" s="216"/>
      <c r="BA81" s="216"/>
      <c r="BB81" s="102"/>
      <c r="BC81" s="102"/>
      <c r="BD81" s="102"/>
      <c r="BE81" s="216"/>
      <c r="BF81" s="102"/>
      <c r="BG81" s="224"/>
      <c r="BH81" s="100"/>
      <c r="BI81" s="102"/>
      <c r="BJ81" s="100"/>
      <c r="BK81" s="102"/>
      <c r="BL81" s="102"/>
      <c r="BM81" s="102"/>
      <c r="BN81" s="102"/>
      <c r="BO81" s="100"/>
      <c r="BP81" s="146"/>
    </row>
    <row r="82" spans="1:68" hidden="1">
      <c r="A82" s="186">
        <v>72</v>
      </c>
      <c r="B82" s="187" t="s">
        <v>643</v>
      </c>
      <c r="C82" s="218"/>
      <c r="D82" s="219"/>
      <c r="E82" s="100"/>
      <c r="F82" s="191"/>
      <c r="G82" s="192"/>
      <c r="H82" s="102"/>
      <c r="I82" s="102"/>
      <c r="J82" s="102"/>
      <c r="K82" s="102"/>
      <c r="L82" s="212"/>
      <c r="M82" s="223"/>
      <c r="N82" s="224"/>
      <c r="O82" s="222"/>
      <c r="P82" s="204"/>
      <c r="Q82" s="216"/>
      <c r="R82" s="102"/>
      <c r="S82" s="102"/>
      <c r="T82" s="102"/>
      <c r="U82" s="216"/>
      <c r="V82" s="100"/>
      <c r="W82" s="224"/>
      <c r="X82" s="100"/>
      <c r="Y82" s="216"/>
      <c r="Z82" s="100"/>
      <c r="AA82" s="102"/>
      <c r="AB82" s="216"/>
      <c r="AC82" s="102"/>
      <c r="AD82" s="216"/>
      <c r="AE82" s="100"/>
      <c r="AF82" s="224"/>
      <c r="AG82" s="100"/>
      <c r="AH82" s="216"/>
      <c r="AI82" s="216"/>
      <c r="AJ82" s="102"/>
      <c r="AK82" s="216"/>
      <c r="AL82" s="102"/>
      <c r="AM82" s="216"/>
      <c r="AN82" s="100"/>
      <c r="AO82" s="224"/>
      <c r="AP82" s="216"/>
      <c r="AQ82" s="216"/>
      <c r="AR82" s="216"/>
      <c r="AS82" s="102"/>
      <c r="AT82" s="102"/>
      <c r="AU82" s="102"/>
      <c r="AV82" s="102"/>
      <c r="AW82" s="100"/>
      <c r="AX82" s="224"/>
      <c r="AY82" s="216"/>
      <c r="AZ82" s="216"/>
      <c r="BA82" s="216"/>
      <c r="BB82" s="102"/>
      <c r="BC82" s="102"/>
      <c r="BD82" s="102"/>
      <c r="BE82" s="216"/>
      <c r="BF82" s="102"/>
      <c r="BG82" s="224"/>
      <c r="BH82" s="100"/>
      <c r="BI82" s="102"/>
      <c r="BJ82" s="100"/>
      <c r="BK82" s="102"/>
      <c r="BL82" s="102"/>
      <c r="BM82" s="102"/>
      <c r="BN82" s="102"/>
      <c r="BO82" s="100"/>
      <c r="BP82" s="146"/>
    </row>
    <row r="83" spans="1:68" hidden="1">
      <c r="A83" s="186">
        <v>73</v>
      </c>
      <c r="B83" s="187" t="s">
        <v>644</v>
      </c>
      <c r="C83" s="218"/>
      <c r="D83" s="219"/>
      <c r="E83" s="100"/>
      <c r="F83" s="191"/>
      <c r="G83" s="192"/>
      <c r="H83" s="102"/>
      <c r="I83" s="102"/>
      <c r="J83" s="102"/>
      <c r="K83" s="102"/>
      <c r="L83" s="212"/>
      <c r="M83" s="223"/>
      <c r="N83" s="224"/>
      <c r="O83" s="222"/>
      <c r="P83" s="204"/>
      <c r="Q83" s="216"/>
      <c r="R83" s="102"/>
      <c r="S83" s="102"/>
      <c r="T83" s="102"/>
      <c r="U83" s="216"/>
      <c r="V83" s="100"/>
      <c r="W83" s="224"/>
      <c r="X83" s="100"/>
      <c r="Y83" s="216"/>
      <c r="Z83" s="100"/>
      <c r="AA83" s="102"/>
      <c r="AB83" s="216"/>
      <c r="AC83" s="102"/>
      <c r="AD83" s="216"/>
      <c r="AE83" s="100"/>
      <c r="AF83" s="224"/>
      <c r="AG83" s="100"/>
      <c r="AH83" s="216"/>
      <c r="AI83" s="216"/>
      <c r="AJ83" s="102"/>
      <c r="AK83" s="216"/>
      <c r="AL83" s="102"/>
      <c r="AM83" s="216"/>
      <c r="AN83" s="100"/>
      <c r="AO83" s="224"/>
      <c r="AP83" s="216"/>
      <c r="AQ83" s="216"/>
      <c r="AR83" s="216"/>
      <c r="AS83" s="102"/>
      <c r="AT83" s="102"/>
      <c r="AU83" s="102"/>
      <c r="AV83" s="102"/>
      <c r="AW83" s="100"/>
      <c r="AX83" s="224"/>
      <c r="AY83" s="216"/>
      <c r="AZ83" s="216"/>
      <c r="BA83" s="216"/>
      <c r="BB83" s="102"/>
      <c r="BC83" s="102"/>
      <c r="BD83" s="102"/>
      <c r="BE83" s="216"/>
      <c r="BF83" s="102"/>
      <c r="BG83" s="224"/>
      <c r="BH83" s="100"/>
      <c r="BI83" s="102"/>
      <c r="BJ83" s="100"/>
      <c r="BK83" s="102"/>
      <c r="BL83" s="102"/>
      <c r="BM83" s="102"/>
      <c r="BN83" s="102"/>
      <c r="BO83" s="100"/>
      <c r="BP83" s="146"/>
    </row>
    <row r="84" spans="1:68" hidden="1">
      <c r="A84" s="186">
        <v>74</v>
      </c>
      <c r="B84" s="187" t="s">
        <v>645</v>
      </c>
      <c r="C84" s="218"/>
      <c r="D84" s="219"/>
      <c r="E84" s="100"/>
      <c r="F84" s="191"/>
      <c r="G84" s="192"/>
      <c r="H84" s="102"/>
      <c r="I84" s="102"/>
      <c r="J84" s="102"/>
      <c r="K84" s="102"/>
      <c r="L84" s="212"/>
      <c r="M84" s="223"/>
      <c r="N84" s="224"/>
      <c r="O84" s="222"/>
      <c r="P84" s="204"/>
      <c r="Q84" s="216"/>
      <c r="R84" s="102"/>
      <c r="S84" s="102"/>
      <c r="T84" s="102"/>
      <c r="U84" s="216"/>
      <c r="V84" s="100"/>
      <c r="W84" s="224"/>
      <c r="X84" s="100"/>
      <c r="Y84" s="216"/>
      <c r="Z84" s="100"/>
      <c r="AA84" s="102"/>
      <c r="AB84" s="216"/>
      <c r="AC84" s="102"/>
      <c r="AD84" s="216"/>
      <c r="AE84" s="100"/>
      <c r="AF84" s="224"/>
      <c r="AG84" s="100"/>
      <c r="AH84" s="216"/>
      <c r="AI84" s="216"/>
      <c r="AJ84" s="102"/>
      <c r="AK84" s="216"/>
      <c r="AL84" s="102"/>
      <c r="AM84" s="216"/>
      <c r="AN84" s="100"/>
      <c r="AO84" s="224"/>
      <c r="AP84" s="216"/>
      <c r="AQ84" s="216"/>
      <c r="AR84" s="216"/>
      <c r="AS84" s="102"/>
      <c r="AT84" s="102"/>
      <c r="AU84" s="102"/>
      <c r="AV84" s="102"/>
      <c r="AW84" s="100"/>
      <c r="AX84" s="224"/>
      <c r="AY84" s="216"/>
      <c r="AZ84" s="216"/>
      <c r="BA84" s="216"/>
      <c r="BB84" s="102"/>
      <c r="BC84" s="102"/>
      <c r="BD84" s="102"/>
      <c r="BE84" s="216"/>
      <c r="BF84" s="102"/>
      <c r="BG84" s="224"/>
      <c r="BH84" s="100"/>
      <c r="BI84" s="102"/>
      <c r="BJ84" s="100"/>
      <c r="BK84" s="102"/>
      <c r="BL84" s="102"/>
      <c r="BM84" s="102"/>
      <c r="BN84" s="102"/>
      <c r="BO84" s="100"/>
      <c r="BP84" s="146"/>
    </row>
    <row r="85" spans="1:68" hidden="1">
      <c r="A85" s="186">
        <v>75</v>
      </c>
      <c r="B85" s="187" t="s">
        <v>646</v>
      </c>
      <c r="C85" s="218"/>
      <c r="D85" s="219"/>
      <c r="E85" s="100"/>
      <c r="F85" s="191"/>
      <c r="G85" s="192"/>
      <c r="H85" s="102"/>
      <c r="I85" s="102"/>
      <c r="J85" s="102"/>
      <c r="K85" s="102"/>
      <c r="L85" s="212"/>
      <c r="M85" s="223"/>
      <c r="N85" s="224"/>
      <c r="O85" s="222"/>
      <c r="P85" s="204"/>
      <c r="Q85" s="216"/>
      <c r="R85" s="102"/>
      <c r="S85" s="102"/>
      <c r="T85" s="102"/>
      <c r="U85" s="216"/>
      <c r="V85" s="100"/>
      <c r="W85" s="224"/>
      <c r="X85" s="100"/>
      <c r="Y85" s="216"/>
      <c r="Z85" s="100"/>
      <c r="AA85" s="102"/>
      <c r="AB85" s="216"/>
      <c r="AC85" s="102"/>
      <c r="AD85" s="216"/>
      <c r="AE85" s="100"/>
      <c r="AF85" s="224"/>
      <c r="AG85" s="100"/>
      <c r="AH85" s="216"/>
      <c r="AI85" s="216"/>
      <c r="AJ85" s="102"/>
      <c r="AK85" s="216"/>
      <c r="AL85" s="102"/>
      <c r="AM85" s="216"/>
      <c r="AN85" s="100"/>
      <c r="AO85" s="224"/>
      <c r="AP85" s="216"/>
      <c r="AQ85" s="216"/>
      <c r="AR85" s="216"/>
      <c r="AS85" s="102"/>
      <c r="AT85" s="102"/>
      <c r="AU85" s="102"/>
      <c r="AV85" s="102"/>
      <c r="AW85" s="100"/>
      <c r="AX85" s="224"/>
      <c r="AY85" s="216"/>
      <c r="AZ85" s="216"/>
      <c r="BA85" s="216"/>
      <c r="BB85" s="102"/>
      <c r="BC85" s="102"/>
      <c r="BD85" s="102"/>
      <c r="BE85" s="216"/>
      <c r="BF85" s="102"/>
      <c r="BG85" s="224"/>
      <c r="BH85" s="100"/>
      <c r="BI85" s="102"/>
      <c r="BJ85" s="100"/>
      <c r="BK85" s="102"/>
      <c r="BL85" s="102"/>
      <c r="BM85" s="102"/>
      <c r="BN85" s="102"/>
      <c r="BO85" s="100"/>
      <c r="BP85" s="146"/>
    </row>
    <row r="86" spans="1:68" hidden="1">
      <c r="A86" s="186">
        <v>76</v>
      </c>
      <c r="B86" s="187" t="s">
        <v>647</v>
      </c>
      <c r="C86" s="218"/>
      <c r="D86" s="219"/>
      <c r="E86" s="100"/>
      <c r="F86" s="191"/>
      <c r="G86" s="192"/>
      <c r="H86" s="102"/>
      <c r="I86" s="102"/>
      <c r="J86" s="102"/>
      <c r="K86" s="102"/>
      <c r="L86" s="212"/>
      <c r="M86" s="223"/>
      <c r="N86" s="224"/>
      <c r="O86" s="222"/>
      <c r="P86" s="204"/>
      <c r="Q86" s="216"/>
      <c r="R86" s="102"/>
      <c r="S86" s="102"/>
      <c r="T86" s="102"/>
      <c r="U86" s="216"/>
      <c r="V86" s="100"/>
      <c r="W86" s="224"/>
      <c r="X86" s="100"/>
      <c r="Y86" s="216"/>
      <c r="Z86" s="100"/>
      <c r="AA86" s="102"/>
      <c r="AB86" s="216"/>
      <c r="AC86" s="102"/>
      <c r="AD86" s="216"/>
      <c r="AE86" s="100"/>
      <c r="AF86" s="224"/>
      <c r="AG86" s="100"/>
      <c r="AH86" s="216"/>
      <c r="AI86" s="216"/>
      <c r="AJ86" s="102"/>
      <c r="AK86" s="216"/>
      <c r="AL86" s="102"/>
      <c r="AM86" s="216"/>
      <c r="AN86" s="100"/>
      <c r="AO86" s="224"/>
      <c r="AP86" s="216"/>
      <c r="AQ86" s="216"/>
      <c r="AR86" s="216"/>
      <c r="AS86" s="102"/>
      <c r="AT86" s="102"/>
      <c r="AU86" s="102"/>
      <c r="AV86" s="102"/>
      <c r="AW86" s="100"/>
      <c r="AX86" s="224"/>
      <c r="AY86" s="216"/>
      <c r="AZ86" s="216"/>
      <c r="BA86" s="216"/>
      <c r="BB86" s="102"/>
      <c r="BC86" s="102"/>
      <c r="BD86" s="102"/>
      <c r="BE86" s="216"/>
      <c r="BF86" s="102"/>
      <c r="BG86" s="224"/>
      <c r="BH86" s="100"/>
      <c r="BI86" s="102"/>
      <c r="BJ86" s="100"/>
      <c r="BK86" s="102"/>
      <c r="BL86" s="102"/>
      <c r="BM86" s="102"/>
      <c r="BN86" s="102"/>
      <c r="BO86" s="100"/>
      <c r="BP86" s="146"/>
    </row>
    <row r="87" spans="1:68" hidden="1">
      <c r="A87" s="186">
        <v>77</v>
      </c>
      <c r="B87" s="187" t="s">
        <v>648</v>
      </c>
      <c r="C87" s="218"/>
      <c r="D87" s="219"/>
      <c r="E87" s="100"/>
      <c r="F87" s="191"/>
      <c r="G87" s="192"/>
      <c r="H87" s="102"/>
      <c r="I87" s="102"/>
      <c r="J87" s="102"/>
      <c r="K87" s="102"/>
      <c r="L87" s="212"/>
      <c r="M87" s="223"/>
      <c r="N87" s="224"/>
      <c r="O87" s="222"/>
      <c r="P87" s="204"/>
      <c r="Q87" s="216"/>
      <c r="R87" s="102"/>
      <c r="S87" s="102"/>
      <c r="T87" s="102"/>
      <c r="U87" s="216"/>
      <c r="V87" s="100"/>
      <c r="W87" s="224"/>
      <c r="X87" s="100"/>
      <c r="Y87" s="216"/>
      <c r="Z87" s="100"/>
      <c r="AA87" s="102"/>
      <c r="AB87" s="216"/>
      <c r="AC87" s="102"/>
      <c r="AD87" s="216"/>
      <c r="AE87" s="100"/>
      <c r="AF87" s="224"/>
      <c r="AG87" s="100"/>
      <c r="AH87" s="216"/>
      <c r="AI87" s="216"/>
      <c r="AJ87" s="102"/>
      <c r="AK87" s="216"/>
      <c r="AL87" s="102"/>
      <c r="AM87" s="216"/>
      <c r="AN87" s="100"/>
      <c r="AO87" s="224"/>
      <c r="AP87" s="216"/>
      <c r="AQ87" s="216"/>
      <c r="AR87" s="216"/>
      <c r="AS87" s="102"/>
      <c r="AT87" s="102"/>
      <c r="AU87" s="102"/>
      <c r="AV87" s="102"/>
      <c r="AW87" s="100"/>
      <c r="AX87" s="224"/>
      <c r="AY87" s="216"/>
      <c r="AZ87" s="216"/>
      <c r="BA87" s="216"/>
      <c r="BB87" s="102"/>
      <c r="BC87" s="102"/>
      <c r="BD87" s="102"/>
      <c r="BE87" s="216"/>
      <c r="BF87" s="102"/>
      <c r="BG87" s="224"/>
      <c r="BH87" s="100"/>
      <c r="BI87" s="102"/>
      <c r="BJ87" s="100"/>
      <c r="BK87" s="102"/>
      <c r="BL87" s="102"/>
      <c r="BM87" s="102"/>
      <c r="BN87" s="102"/>
      <c r="BO87" s="100"/>
      <c r="BP87" s="146"/>
    </row>
    <row r="88" spans="1:68" hidden="1">
      <c r="A88" s="186">
        <v>78</v>
      </c>
      <c r="B88" s="187" t="s">
        <v>649</v>
      </c>
      <c r="C88" s="218"/>
      <c r="D88" s="219"/>
      <c r="E88" s="100"/>
      <c r="F88" s="191"/>
      <c r="G88" s="192"/>
      <c r="H88" s="102"/>
      <c r="I88" s="102"/>
      <c r="J88" s="102"/>
      <c r="K88" s="102"/>
      <c r="L88" s="212"/>
      <c r="M88" s="223"/>
      <c r="N88" s="224"/>
      <c r="O88" s="222"/>
      <c r="P88" s="204"/>
      <c r="Q88" s="216"/>
      <c r="R88" s="102"/>
      <c r="S88" s="102"/>
      <c r="T88" s="102"/>
      <c r="U88" s="216"/>
      <c r="V88" s="100"/>
      <c r="W88" s="224"/>
      <c r="X88" s="100"/>
      <c r="Y88" s="216"/>
      <c r="Z88" s="100"/>
      <c r="AA88" s="102"/>
      <c r="AB88" s="216"/>
      <c r="AC88" s="102"/>
      <c r="AD88" s="216"/>
      <c r="AE88" s="100"/>
      <c r="AF88" s="224"/>
      <c r="AG88" s="100"/>
      <c r="AH88" s="216"/>
      <c r="AI88" s="216"/>
      <c r="AJ88" s="102"/>
      <c r="AK88" s="216"/>
      <c r="AL88" s="102"/>
      <c r="AM88" s="216"/>
      <c r="AN88" s="100"/>
      <c r="AO88" s="224"/>
      <c r="AP88" s="216"/>
      <c r="AQ88" s="216"/>
      <c r="AR88" s="216"/>
      <c r="AS88" s="102"/>
      <c r="AT88" s="102"/>
      <c r="AU88" s="102"/>
      <c r="AV88" s="102"/>
      <c r="AW88" s="100"/>
      <c r="AX88" s="224"/>
      <c r="AY88" s="216"/>
      <c r="AZ88" s="216"/>
      <c r="BA88" s="216"/>
      <c r="BB88" s="102"/>
      <c r="BC88" s="102"/>
      <c r="BD88" s="102"/>
      <c r="BE88" s="216"/>
      <c r="BF88" s="102"/>
      <c r="BG88" s="224"/>
      <c r="BH88" s="100"/>
      <c r="BI88" s="102"/>
      <c r="BJ88" s="100"/>
      <c r="BK88" s="102"/>
      <c r="BL88" s="102"/>
      <c r="BM88" s="102"/>
      <c r="BN88" s="102"/>
      <c r="BO88" s="100"/>
      <c r="BP88" s="146"/>
    </row>
    <row r="89" spans="1:68" hidden="1">
      <c r="A89" s="186">
        <v>79</v>
      </c>
      <c r="B89" s="187" t="s">
        <v>650</v>
      </c>
      <c r="C89" s="218"/>
      <c r="D89" s="219"/>
      <c r="E89" s="100"/>
      <c r="F89" s="191"/>
      <c r="G89" s="192"/>
      <c r="H89" s="102"/>
      <c r="I89" s="102"/>
      <c r="J89" s="102"/>
      <c r="K89" s="102"/>
      <c r="L89" s="212"/>
      <c r="M89" s="223"/>
      <c r="N89" s="224"/>
      <c r="O89" s="222"/>
      <c r="P89" s="204"/>
      <c r="Q89" s="216"/>
      <c r="R89" s="102"/>
      <c r="S89" s="102"/>
      <c r="T89" s="102"/>
      <c r="U89" s="216"/>
      <c r="V89" s="100"/>
      <c r="W89" s="224"/>
      <c r="X89" s="100"/>
      <c r="Y89" s="216"/>
      <c r="Z89" s="100"/>
      <c r="AA89" s="102"/>
      <c r="AB89" s="216"/>
      <c r="AC89" s="102"/>
      <c r="AD89" s="216"/>
      <c r="AE89" s="100"/>
      <c r="AF89" s="224"/>
      <c r="AG89" s="100"/>
      <c r="AH89" s="216"/>
      <c r="AI89" s="216"/>
      <c r="AJ89" s="102"/>
      <c r="AK89" s="216"/>
      <c r="AL89" s="102"/>
      <c r="AM89" s="216"/>
      <c r="AN89" s="100"/>
      <c r="AO89" s="224"/>
      <c r="AP89" s="216"/>
      <c r="AQ89" s="216"/>
      <c r="AR89" s="216"/>
      <c r="AS89" s="102"/>
      <c r="AT89" s="102"/>
      <c r="AU89" s="102"/>
      <c r="AV89" s="102"/>
      <c r="AW89" s="100"/>
      <c r="AX89" s="224"/>
      <c r="AY89" s="216"/>
      <c r="AZ89" s="216"/>
      <c r="BA89" s="216"/>
      <c r="BB89" s="102"/>
      <c r="BC89" s="102"/>
      <c r="BD89" s="102"/>
      <c r="BE89" s="216"/>
      <c r="BF89" s="102"/>
      <c r="BG89" s="224"/>
      <c r="BH89" s="100"/>
      <c r="BI89" s="102"/>
      <c r="BJ89" s="100"/>
      <c r="BK89" s="102"/>
      <c r="BL89" s="102"/>
      <c r="BM89" s="102"/>
      <c r="BN89" s="102"/>
      <c r="BO89" s="100"/>
      <c r="BP89" s="146"/>
    </row>
    <row r="90" spans="1:68" hidden="1">
      <c r="A90" s="186">
        <v>80</v>
      </c>
      <c r="B90" s="187" t="s">
        <v>651</v>
      </c>
      <c r="C90" s="218"/>
      <c r="D90" s="219"/>
      <c r="E90" s="100"/>
      <c r="F90" s="191"/>
      <c r="G90" s="192"/>
      <c r="H90" s="102"/>
      <c r="I90" s="102"/>
      <c r="J90" s="102"/>
      <c r="K90" s="102"/>
      <c r="L90" s="212"/>
      <c r="M90" s="223"/>
      <c r="N90" s="224"/>
      <c r="O90" s="222"/>
      <c r="P90" s="204"/>
      <c r="Q90" s="216"/>
      <c r="R90" s="102"/>
      <c r="S90" s="102"/>
      <c r="T90" s="102"/>
      <c r="U90" s="216"/>
      <c r="V90" s="100"/>
      <c r="W90" s="224"/>
      <c r="X90" s="100"/>
      <c r="Y90" s="216"/>
      <c r="Z90" s="100"/>
      <c r="AA90" s="102"/>
      <c r="AB90" s="216"/>
      <c r="AC90" s="102"/>
      <c r="AD90" s="216"/>
      <c r="AE90" s="100"/>
      <c r="AF90" s="224"/>
      <c r="AG90" s="100"/>
      <c r="AH90" s="216"/>
      <c r="AI90" s="216"/>
      <c r="AJ90" s="102"/>
      <c r="AK90" s="216"/>
      <c r="AL90" s="102"/>
      <c r="AM90" s="216"/>
      <c r="AN90" s="100"/>
      <c r="AO90" s="224"/>
      <c r="AP90" s="216"/>
      <c r="AQ90" s="216"/>
      <c r="AR90" s="216"/>
      <c r="AS90" s="102"/>
      <c r="AT90" s="102"/>
      <c r="AU90" s="102"/>
      <c r="AV90" s="102"/>
      <c r="AW90" s="100"/>
      <c r="AX90" s="224"/>
      <c r="AY90" s="216"/>
      <c r="AZ90" s="216"/>
      <c r="BA90" s="216"/>
      <c r="BB90" s="102"/>
      <c r="BC90" s="102"/>
      <c r="BD90" s="102"/>
      <c r="BE90" s="216"/>
      <c r="BF90" s="102"/>
      <c r="BG90" s="224"/>
      <c r="BH90" s="100"/>
      <c r="BI90" s="102"/>
      <c r="BJ90" s="100"/>
      <c r="BK90" s="102"/>
      <c r="BL90" s="102"/>
      <c r="BM90" s="102"/>
      <c r="BN90" s="102"/>
      <c r="BO90" s="100"/>
      <c r="BP90" s="146"/>
    </row>
    <row r="91" spans="1:68" hidden="1">
      <c r="A91" s="186">
        <v>81</v>
      </c>
      <c r="B91" s="187" t="s">
        <v>652</v>
      </c>
      <c r="C91" s="218"/>
      <c r="D91" s="219"/>
      <c r="E91" s="100"/>
      <c r="F91" s="191"/>
      <c r="G91" s="192"/>
      <c r="H91" s="102"/>
      <c r="I91" s="102"/>
      <c r="J91" s="102"/>
      <c r="K91" s="102"/>
      <c r="L91" s="212"/>
      <c r="M91" s="223"/>
      <c r="N91" s="224"/>
      <c r="O91" s="222"/>
      <c r="P91" s="204"/>
      <c r="Q91" s="216"/>
      <c r="R91" s="102"/>
      <c r="S91" s="102"/>
      <c r="T91" s="102"/>
      <c r="U91" s="216"/>
      <c r="V91" s="100"/>
      <c r="W91" s="224"/>
      <c r="X91" s="100"/>
      <c r="Y91" s="216"/>
      <c r="Z91" s="100"/>
      <c r="AA91" s="102"/>
      <c r="AB91" s="216"/>
      <c r="AC91" s="102"/>
      <c r="AD91" s="216"/>
      <c r="AE91" s="100"/>
      <c r="AF91" s="224"/>
      <c r="AG91" s="100"/>
      <c r="AH91" s="216"/>
      <c r="AI91" s="216"/>
      <c r="AJ91" s="102"/>
      <c r="AK91" s="216"/>
      <c r="AL91" s="102"/>
      <c r="AM91" s="216"/>
      <c r="AN91" s="100"/>
      <c r="AO91" s="224"/>
      <c r="AP91" s="216"/>
      <c r="AQ91" s="216"/>
      <c r="AR91" s="216"/>
      <c r="AS91" s="102"/>
      <c r="AT91" s="102"/>
      <c r="AU91" s="102"/>
      <c r="AV91" s="102"/>
      <c r="AW91" s="100"/>
      <c r="AX91" s="224"/>
      <c r="AY91" s="216"/>
      <c r="AZ91" s="216"/>
      <c r="BA91" s="216"/>
      <c r="BB91" s="102"/>
      <c r="BC91" s="102"/>
      <c r="BD91" s="102"/>
      <c r="BE91" s="216"/>
      <c r="BF91" s="102"/>
      <c r="BG91" s="224"/>
      <c r="BH91" s="100"/>
      <c r="BI91" s="102"/>
      <c r="BJ91" s="100"/>
      <c r="BK91" s="102"/>
      <c r="BL91" s="102"/>
      <c r="BM91" s="102"/>
      <c r="BN91" s="102"/>
      <c r="BO91" s="100"/>
      <c r="BP91" s="146"/>
    </row>
    <row r="92" spans="1:68" hidden="1">
      <c r="A92" s="186">
        <v>82</v>
      </c>
      <c r="B92" s="187" t="s">
        <v>653</v>
      </c>
      <c r="C92" s="218"/>
      <c r="D92" s="219"/>
      <c r="E92" s="100"/>
      <c r="F92" s="191"/>
      <c r="G92" s="192"/>
      <c r="H92" s="102"/>
      <c r="I92" s="102"/>
      <c r="J92" s="102"/>
      <c r="K92" s="102"/>
      <c r="L92" s="212"/>
      <c r="M92" s="223"/>
      <c r="N92" s="224"/>
      <c r="O92" s="222"/>
      <c r="P92" s="204"/>
      <c r="Q92" s="216"/>
      <c r="R92" s="102"/>
      <c r="S92" s="102"/>
      <c r="T92" s="102"/>
      <c r="U92" s="216"/>
      <c r="V92" s="100"/>
      <c r="W92" s="224"/>
      <c r="X92" s="100"/>
      <c r="Y92" s="216"/>
      <c r="Z92" s="100"/>
      <c r="AA92" s="102"/>
      <c r="AB92" s="216"/>
      <c r="AC92" s="102"/>
      <c r="AD92" s="216"/>
      <c r="AE92" s="100"/>
      <c r="AF92" s="224"/>
      <c r="AG92" s="100"/>
      <c r="AH92" s="216"/>
      <c r="AI92" s="216"/>
      <c r="AJ92" s="102"/>
      <c r="AK92" s="216"/>
      <c r="AL92" s="102"/>
      <c r="AM92" s="216"/>
      <c r="AN92" s="100"/>
      <c r="AO92" s="224"/>
      <c r="AP92" s="216"/>
      <c r="AQ92" s="216"/>
      <c r="AR92" s="216"/>
      <c r="AS92" s="102"/>
      <c r="AT92" s="102"/>
      <c r="AU92" s="102"/>
      <c r="AV92" s="102"/>
      <c r="AW92" s="100"/>
      <c r="AX92" s="224"/>
      <c r="AY92" s="216"/>
      <c r="AZ92" s="216"/>
      <c r="BA92" s="216"/>
      <c r="BB92" s="102"/>
      <c r="BC92" s="102"/>
      <c r="BD92" s="102"/>
      <c r="BE92" s="216"/>
      <c r="BF92" s="102"/>
      <c r="BG92" s="224"/>
      <c r="BH92" s="100"/>
      <c r="BI92" s="102"/>
      <c r="BJ92" s="100"/>
      <c r="BK92" s="102"/>
      <c r="BL92" s="102"/>
      <c r="BM92" s="102"/>
      <c r="BN92" s="102"/>
      <c r="BO92" s="100"/>
      <c r="BP92" s="146"/>
    </row>
    <row r="93" spans="1:68" hidden="1">
      <c r="A93" s="186">
        <v>83</v>
      </c>
      <c r="B93" s="187" t="s">
        <v>654</v>
      </c>
      <c r="C93" s="218"/>
      <c r="D93" s="219"/>
      <c r="E93" s="100"/>
      <c r="F93" s="191"/>
      <c r="G93" s="192"/>
      <c r="H93" s="102"/>
      <c r="I93" s="102"/>
      <c r="J93" s="102"/>
      <c r="K93" s="102"/>
      <c r="L93" s="212"/>
      <c r="M93" s="223"/>
      <c r="N93" s="224"/>
      <c r="O93" s="222"/>
      <c r="P93" s="204"/>
      <c r="Q93" s="216"/>
      <c r="R93" s="102"/>
      <c r="S93" s="102"/>
      <c r="T93" s="102"/>
      <c r="U93" s="216"/>
      <c r="V93" s="100"/>
      <c r="W93" s="224"/>
      <c r="X93" s="100"/>
      <c r="Y93" s="216"/>
      <c r="Z93" s="100"/>
      <c r="AA93" s="102"/>
      <c r="AB93" s="216"/>
      <c r="AC93" s="102"/>
      <c r="AD93" s="216"/>
      <c r="AE93" s="100"/>
      <c r="AF93" s="224"/>
      <c r="AG93" s="100"/>
      <c r="AH93" s="216"/>
      <c r="AI93" s="216"/>
      <c r="AJ93" s="102"/>
      <c r="AK93" s="216"/>
      <c r="AL93" s="102"/>
      <c r="AM93" s="216"/>
      <c r="AN93" s="100"/>
      <c r="AO93" s="224"/>
      <c r="AP93" s="216"/>
      <c r="AQ93" s="216"/>
      <c r="AR93" s="216"/>
      <c r="AS93" s="102"/>
      <c r="AT93" s="102"/>
      <c r="AU93" s="102"/>
      <c r="AV93" s="102"/>
      <c r="AW93" s="100"/>
      <c r="AX93" s="224"/>
      <c r="AY93" s="216"/>
      <c r="AZ93" s="216"/>
      <c r="BA93" s="216"/>
      <c r="BB93" s="102"/>
      <c r="BC93" s="102"/>
      <c r="BD93" s="102"/>
      <c r="BE93" s="216"/>
      <c r="BF93" s="102"/>
      <c r="BG93" s="224"/>
      <c r="BH93" s="100"/>
      <c r="BI93" s="102"/>
      <c r="BJ93" s="100"/>
      <c r="BK93" s="102"/>
      <c r="BL93" s="102"/>
      <c r="BM93" s="102"/>
      <c r="BN93" s="102"/>
      <c r="BO93" s="100"/>
      <c r="BP93" s="146"/>
    </row>
    <row r="94" spans="1:68" hidden="1">
      <c r="A94" s="186">
        <v>84</v>
      </c>
      <c r="B94" s="187" t="s">
        <v>655</v>
      </c>
      <c r="C94" s="218"/>
      <c r="D94" s="219"/>
      <c r="E94" s="100"/>
      <c r="F94" s="191"/>
      <c r="G94" s="192"/>
      <c r="H94" s="102"/>
      <c r="I94" s="102"/>
      <c r="J94" s="102"/>
      <c r="K94" s="102"/>
      <c r="L94" s="212"/>
      <c r="M94" s="223"/>
      <c r="N94" s="224"/>
      <c r="O94" s="222"/>
      <c r="P94" s="204"/>
      <c r="Q94" s="216"/>
      <c r="R94" s="102"/>
      <c r="S94" s="102"/>
      <c r="T94" s="102"/>
      <c r="U94" s="216"/>
      <c r="V94" s="100"/>
      <c r="W94" s="224"/>
      <c r="X94" s="100"/>
      <c r="Y94" s="216"/>
      <c r="Z94" s="100"/>
      <c r="AA94" s="102"/>
      <c r="AB94" s="216"/>
      <c r="AC94" s="102"/>
      <c r="AD94" s="216"/>
      <c r="AE94" s="100"/>
      <c r="AF94" s="224"/>
      <c r="AG94" s="100"/>
      <c r="AH94" s="216"/>
      <c r="AI94" s="216"/>
      <c r="AJ94" s="102"/>
      <c r="AK94" s="216"/>
      <c r="AL94" s="102"/>
      <c r="AM94" s="216"/>
      <c r="AN94" s="100"/>
      <c r="AO94" s="224"/>
      <c r="AP94" s="216"/>
      <c r="AQ94" s="216"/>
      <c r="AR94" s="216"/>
      <c r="AS94" s="102"/>
      <c r="AT94" s="102"/>
      <c r="AU94" s="102"/>
      <c r="AV94" s="102"/>
      <c r="AW94" s="100"/>
      <c r="AX94" s="224"/>
      <c r="AY94" s="216"/>
      <c r="AZ94" s="216"/>
      <c r="BA94" s="216"/>
      <c r="BB94" s="102"/>
      <c r="BC94" s="102"/>
      <c r="BD94" s="102"/>
      <c r="BE94" s="216"/>
      <c r="BF94" s="102"/>
      <c r="BG94" s="224"/>
      <c r="BH94" s="100"/>
      <c r="BI94" s="102"/>
      <c r="BJ94" s="100"/>
      <c r="BK94" s="102"/>
      <c r="BL94" s="102"/>
      <c r="BM94" s="102"/>
      <c r="BN94" s="102"/>
      <c r="BO94" s="100"/>
      <c r="BP94" s="146"/>
    </row>
    <row r="95" spans="1:68" hidden="1">
      <c r="A95" s="186">
        <v>85</v>
      </c>
      <c r="B95" s="187" t="s">
        <v>656</v>
      </c>
      <c r="C95" s="218"/>
      <c r="D95" s="219"/>
      <c r="E95" s="100"/>
      <c r="F95" s="191"/>
      <c r="G95" s="192"/>
      <c r="H95" s="102"/>
      <c r="I95" s="102"/>
      <c r="J95" s="102"/>
      <c r="K95" s="102"/>
      <c r="L95" s="212"/>
      <c r="M95" s="223"/>
      <c r="N95" s="224"/>
      <c r="O95" s="222"/>
      <c r="P95" s="204"/>
      <c r="Q95" s="216"/>
      <c r="R95" s="102"/>
      <c r="S95" s="102"/>
      <c r="T95" s="102"/>
      <c r="U95" s="216"/>
      <c r="V95" s="100"/>
      <c r="W95" s="224"/>
      <c r="X95" s="100"/>
      <c r="Y95" s="216"/>
      <c r="Z95" s="100"/>
      <c r="AA95" s="102"/>
      <c r="AB95" s="216"/>
      <c r="AC95" s="102"/>
      <c r="AD95" s="216"/>
      <c r="AE95" s="100"/>
      <c r="AF95" s="224"/>
      <c r="AG95" s="100"/>
      <c r="AH95" s="216"/>
      <c r="AI95" s="216"/>
      <c r="AJ95" s="102"/>
      <c r="AK95" s="216"/>
      <c r="AL95" s="102"/>
      <c r="AM95" s="216"/>
      <c r="AN95" s="100"/>
      <c r="AO95" s="224"/>
      <c r="AP95" s="216"/>
      <c r="AQ95" s="216"/>
      <c r="AR95" s="216"/>
      <c r="AS95" s="102"/>
      <c r="AT95" s="102"/>
      <c r="AU95" s="102"/>
      <c r="AV95" s="102"/>
      <c r="AW95" s="100"/>
      <c r="AX95" s="224"/>
      <c r="AY95" s="216"/>
      <c r="AZ95" s="216"/>
      <c r="BA95" s="216"/>
      <c r="BB95" s="102"/>
      <c r="BC95" s="102"/>
      <c r="BD95" s="102"/>
      <c r="BE95" s="216"/>
      <c r="BF95" s="102"/>
      <c r="BG95" s="224"/>
      <c r="BH95" s="100"/>
      <c r="BI95" s="102"/>
      <c r="BJ95" s="100"/>
      <c r="BK95" s="102"/>
      <c r="BL95" s="102"/>
      <c r="BM95" s="102"/>
      <c r="BN95" s="102"/>
      <c r="BO95" s="100"/>
      <c r="BP95" s="146"/>
    </row>
    <row r="96" spans="1:68" hidden="1">
      <c r="A96" s="186">
        <v>86</v>
      </c>
      <c r="B96" s="187" t="s">
        <v>657</v>
      </c>
      <c r="C96" s="218"/>
      <c r="D96" s="219"/>
      <c r="E96" s="100"/>
      <c r="F96" s="191"/>
      <c r="G96" s="192"/>
      <c r="H96" s="102"/>
      <c r="I96" s="102"/>
      <c r="J96" s="102"/>
      <c r="K96" s="102"/>
      <c r="L96" s="212"/>
      <c r="M96" s="223"/>
      <c r="N96" s="224"/>
      <c r="O96" s="222"/>
      <c r="P96" s="204"/>
      <c r="Q96" s="216"/>
      <c r="R96" s="102"/>
      <c r="S96" s="102"/>
      <c r="T96" s="102"/>
      <c r="U96" s="216"/>
      <c r="V96" s="100"/>
      <c r="W96" s="224"/>
      <c r="X96" s="100"/>
      <c r="Y96" s="216"/>
      <c r="Z96" s="100"/>
      <c r="AA96" s="102"/>
      <c r="AB96" s="216"/>
      <c r="AC96" s="102"/>
      <c r="AD96" s="216"/>
      <c r="AE96" s="100"/>
      <c r="AF96" s="224"/>
      <c r="AG96" s="100"/>
      <c r="AH96" s="216"/>
      <c r="AI96" s="216"/>
      <c r="AJ96" s="102"/>
      <c r="AK96" s="216"/>
      <c r="AL96" s="102"/>
      <c r="AM96" s="216"/>
      <c r="AN96" s="100"/>
      <c r="AO96" s="224"/>
      <c r="AP96" s="216"/>
      <c r="AQ96" s="216"/>
      <c r="AR96" s="216"/>
      <c r="AS96" s="102"/>
      <c r="AT96" s="102"/>
      <c r="AU96" s="102"/>
      <c r="AV96" s="102"/>
      <c r="AW96" s="100"/>
      <c r="AX96" s="224"/>
      <c r="AY96" s="216"/>
      <c r="AZ96" s="216"/>
      <c r="BA96" s="216"/>
      <c r="BB96" s="102"/>
      <c r="BC96" s="102"/>
      <c r="BD96" s="102"/>
      <c r="BE96" s="216"/>
      <c r="BF96" s="102"/>
      <c r="BG96" s="224"/>
      <c r="BH96" s="100"/>
      <c r="BI96" s="102"/>
      <c r="BJ96" s="100"/>
      <c r="BK96" s="102"/>
      <c r="BL96" s="102"/>
      <c r="BM96" s="102"/>
      <c r="BN96" s="102"/>
      <c r="BO96" s="100"/>
      <c r="BP96" s="146"/>
    </row>
    <row r="97" spans="1:68" hidden="1">
      <c r="A97" s="186">
        <v>87</v>
      </c>
      <c r="B97" s="187" t="s">
        <v>658</v>
      </c>
      <c r="C97" s="218"/>
      <c r="D97" s="219"/>
      <c r="E97" s="100"/>
      <c r="F97" s="191"/>
      <c r="G97" s="192"/>
      <c r="H97" s="102"/>
      <c r="I97" s="102"/>
      <c r="J97" s="102"/>
      <c r="K97" s="102"/>
      <c r="L97" s="212"/>
      <c r="M97" s="223"/>
      <c r="N97" s="224"/>
      <c r="O97" s="222"/>
      <c r="P97" s="204"/>
      <c r="Q97" s="216"/>
      <c r="R97" s="102"/>
      <c r="S97" s="102"/>
      <c r="T97" s="102"/>
      <c r="U97" s="216"/>
      <c r="V97" s="100"/>
      <c r="W97" s="224"/>
      <c r="X97" s="100"/>
      <c r="Y97" s="216"/>
      <c r="Z97" s="100"/>
      <c r="AA97" s="102"/>
      <c r="AB97" s="216"/>
      <c r="AC97" s="102"/>
      <c r="AD97" s="216"/>
      <c r="AE97" s="100"/>
      <c r="AF97" s="224"/>
      <c r="AG97" s="100"/>
      <c r="AH97" s="216"/>
      <c r="AI97" s="216"/>
      <c r="AJ97" s="102"/>
      <c r="AK97" s="216"/>
      <c r="AL97" s="102"/>
      <c r="AM97" s="216"/>
      <c r="AN97" s="100"/>
      <c r="AO97" s="224"/>
      <c r="AP97" s="216"/>
      <c r="AQ97" s="216"/>
      <c r="AR97" s="216"/>
      <c r="AS97" s="102"/>
      <c r="AT97" s="102"/>
      <c r="AU97" s="102"/>
      <c r="AV97" s="102"/>
      <c r="AW97" s="100"/>
      <c r="AX97" s="224"/>
      <c r="AY97" s="216"/>
      <c r="AZ97" s="216"/>
      <c r="BA97" s="216"/>
      <c r="BB97" s="102"/>
      <c r="BC97" s="102"/>
      <c r="BD97" s="102"/>
      <c r="BE97" s="216"/>
      <c r="BF97" s="102"/>
      <c r="BG97" s="224"/>
      <c r="BH97" s="100"/>
      <c r="BI97" s="102"/>
      <c r="BJ97" s="100"/>
      <c r="BK97" s="102"/>
      <c r="BL97" s="102"/>
      <c r="BM97" s="102"/>
      <c r="BN97" s="102"/>
      <c r="BO97" s="100"/>
      <c r="BP97" s="146"/>
    </row>
    <row r="98" spans="1:68" hidden="1">
      <c r="A98" s="186">
        <v>88</v>
      </c>
      <c r="B98" s="187" t="s">
        <v>659</v>
      </c>
      <c r="C98" s="218"/>
      <c r="D98" s="219"/>
      <c r="E98" s="100"/>
      <c r="F98" s="191"/>
      <c r="G98" s="192"/>
      <c r="H98" s="102"/>
      <c r="I98" s="102"/>
      <c r="J98" s="102"/>
      <c r="K98" s="102"/>
      <c r="L98" s="212"/>
      <c r="M98" s="223"/>
      <c r="N98" s="224"/>
      <c r="O98" s="222"/>
      <c r="P98" s="204"/>
      <c r="Q98" s="216"/>
      <c r="R98" s="102"/>
      <c r="S98" s="102"/>
      <c r="T98" s="102"/>
      <c r="U98" s="216"/>
      <c r="V98" s="100"/>
      <c r="W98" s="224"/>
      <c r="X98" s="100"/>
      <c r="Y98" s="216"/>
      <c r="Z98" s="100"/>
      <c r="AA98" s="102"/>
      <c r="AB98" s="216"/>
      <c r="AC98" s="102"/>
      <c r="AD98" s="216"/>
      <c r="AE98" s="100"/>
      <c r="AF98" s="224"/>
      <c r="AG98" s="100"/>
      <c r="AH98" s="216"/>
      <c r="AI98" s="216"/>
      <c r="AJ98" s="102"/>
      <c r="AK98" s="216"/>
      <c r="AL98" s="102"/>
      <c r="AM98" s="216"/>
      <c r="AN98" s="100"/>
      <c r="AO98" s="224"/>
      <c r="AP98" s="216"/>
      <c r="AQ98" s="216"/>
      <c r="AR98" s="216"/>
      <c r="AS98" s="102"/>
      <c r="AT98" s="102"/>
      <c r="AU98" s="102"/>
      <c r="AV98" s="102"/>
      <c r="AW98" s="100"/>
      <c r="AX98" s="224"/>
      <c r="AY98" s="216"/>
      <c r="AZ98" s="216"/>
      <c r="BA98" s="216"/>
      <c r="BB98" s="102"/>
      <c r="BC98" s="102"/>
      <c r="BD98" s="102"/>
      <c r="BE98" s="216"/>
      <c r="BF98" s="102"/>
      <c r="BG98" s="224"/>
      <c r="BH98" s="100"/>
      <c r="BI98" s="102"/>
      <c r="BJ98" s="100"/>
      <c r="BK98" s="102"/>
      <c r="BL98" s="102"/>
      <c r="BM98" s="102"/>
      <c r="BN98" s="102"/>
      <c r="BO98" s="100"/>
      <c r="BP98" s="146"/>
    </row>
    <row r="99" spans="1:68" hidden="1">
      <c r="A99" s="186">
        <v>89</v>
      </c>
      <c r="B99" s="187" t="s">
        <v>660</v>
      </c>
      <c r="C99" s="218"/>
      <c r="D99" s="219"/>
      <c r="E99" s="100"/>
      <c r="F99" s="191"/>
      <c r="G99" s="192"/>
      <c r="H99" s="102"/>
      <c r="I99" s="102"/>
      <c r="J99" s="102"/>
      <c r="K99" s="102"/>
      <c r="L99" s="212"/>
      <c r="M99" s="223"/>
      <c r="N99" s="224"/>
      <c r="O99" s="222"/>
      <c r="P99" s="204"/>
      <c r="Q99" s="216"/>
      <c r="R99" s="102"/>
      <c r="S99" s="102"/>
      <c r="T99" s="102"/>
      <c r="U99" s="216"/>
      <c r="V99" s="100"/>
      <c r="W99" s="224"/>
      <c r="X99" s="100"/>
      <c r="Y99" s="216"/>
      <c r="Z99" s="100"/>
      <c r="AA99" s="102"/>
      <c r="AB99" s="216"/>
      <c r="AC99" s="102"/>
      <c r="AD99" s="216"/>
      <c r="AE99" s="100"/>
      <c r="AF99" s="224"/>
      <c r="AG99" s="100"/>
      <c r="AH99" s="216"/>
      <c r="AI99" s="216"/>
      <c r="AJ99" s="102"/>
      <c r="AK99" s="216"/>
      <c r="AL99" s="102"/>
      <c r="AM99" s="216"/>
      <c r="AN99" s="100"/>
      <c r="AO99" s="224"/>
      <c r="AP99" s="216"/>
      <c r="AQ99" s="216"/>
      <c r="AR99" s="216"/>
      <c r="AS99" s="102"/>
      <c r="AT99" s="102"/>
      <c r="AU99" s="102"/>
      <c r="AV99" s="102"/>
      <c r="AW99" s="100"/>
      <c r="AX99" s="224"/>
      <c r="AY99" s="216"/>
      <c r="AZ99" s="216"/>
      <c r="BA99" s="216"/>
      <c r="BB99" s="102"/>
      <c r="BC99" s="102"/>
      <c r="BD99" s="102"/>
      <c r="BE99" s="216"/>
      <c r="BF99" s="102"/>
      <c r="BG99" s="224"/>
      <c r="BH99" s="100"/>
      <c r="BI99" s="102"/>
      <c r="BJ99" s="100"/>
      <c r="BK99" s="102"/>
      <c r="BL99" s="102"/>
      <c r="BM99" s="102"/>
      <c r="BN99" s="102"/>
      <c r="BO99" s="100"/>
      <c r="BP99" s="146"/>
    </row>
    <row r="100" spans="1:68" hidden="1">
      <c r="A100" s="186">
        <v>90</v>
      </c>
      <c r="B100" s="187" t="s">
        <v>661</v>
      </c>
      <c r="C100" s="218"/>
      <c r="D100" s="219"/>
      <c r="E100" s="100"/>
      <c r="F100" s="191"/>
      <c r="G100" s="192"/>
      <c r="H100" s="102"/>
      <c r="I100" s="102"/>
      <c r="J100" s="102"/>
      <c r="K100" s="102"/>
      <c r="L100" s="212"/>
      <c r="M100" s="223"/>
      <c r="N100" s="224"/>
      <c r="O100" s="222"/>
      <c r="P100" s="204"/>
      <c r="Q100" s="216"/>
      <c r="R100" s="102"/>
      <c r="S100" s="102"/>
      <c r="T100" s="102"/>
      <c r="U100" s="216"/>
      <c r="V100" s="100"/>
      <c r="W100" s="224"/>
      <c r="X100" s="100"/>
      <c r="Y100" s="216"/>
      <c r="Z100" s="100"/>
      <c r="AA100" s="102"/>
      <c r="AB100" s="216"/>
      <c r="AC100" s="102"/>
      <c r="AD100" s="216"/>
      <c r="AE100" s="100"/>
      <c r="AF100" s="224"/>
      <c r="AG100" s="100"/>
      <c r="AH100" s="216"/>
      <c r="AI100" s="216"/>
      <c r="AJ100" s="102"/>
      <c r="AK100" s="216"/>
      <c r="AL100" s="102"/>
      <c r="AM100" s="216"/>
      <c r="AN100" s="100"/>
      <c r="AO100" s="224"/>
      <c r="AP100" s="216"/>
      <c r="AQ100" s="216"/>
      <c r="AR100" s="216"/>
      <c r="AS100" s="102"/>
      <c r="AT100" s="102"/>
      <c r="AU100" s="102"/>
      <c r="AV100" s="102"/>
      <c r="AW100" s="100"/>
      <c r="AX100" s="224"/>
      <c r="AY100" s="216"/>
      <c r="AZ100" s="216"/>
      <c r="BA100" s="216"/>
      <c r="BB100" s="102"/>
      <c r="BC100" s="102"/>
      <c r="BD100" s="102"/>
      <c r="BE100" s="216"/>
      <c r="BF100" s="102"/>
      <c r="BG100" s="224"/>
      <c r="BH100" s="100"/>
      <c r="BI100" s="102"/>
      <c r="BJ100" s="100"/>
      <c r="BK100" s="102"/>
      <c r="BL100" s="102"/>
      <c r="BM100" s="102"/>
      <c r="BN100" s="102"/>
      <c r="BO100" s="100"/>
      <c r="BP100" s="146"/>
    </row>
    <row r="101" spans="1:68" hidden="1">
      <c r="A101" s="186">
        <v>91</v>
      </c>
      <c r="B101" s="187" t="s">
        <v>662</v>
      </c>
      <c r="C101" s="218"/>
      <c r="D101" s="219"/>
      <c r="E101" s="100"/>
      <c r="F101" s="191"/>
      <c r="G101" s="192"/>
      <c r="H101" s="102"/>
      <c r="I101" s="102"/>
      <c r="J101" s="102"/>
      <c r="K101" s="102"/>
      <c r="L101" s="212"/>
      <c r="M101" s="223"/>
      <c r="N101" s="224"/>
      <c r="O101" s="222"/>
      <c r="P101" s="204"/>
      <c r="Q101" s="216"/>
      <c r="R101" s="102"/>
      <c r="S101" s="102"/>
      <c r="T101" s="102"/>
      <c r="U101" s="216"/>
      <c r="V101" s="100"/>
      <c r="W101" s="224"/>
      <c r="X101" s="100"/>
      <c r="Y101" s="216"/>
      <c r="Z101" s="100"/>
      <c r="AA101" s="102"/>
      <c r="AB101" s="216"/>
      <c r="AC101" s="102"/>
      <c r="AD101" s="216"/>
      <c r="AE101" s="100"/>
      <c r="AF101" s="224"/>
      <c r="AG101" s="100"/>
      <c r="AH101" s="216"/>
      <c r="AI101" s="216"/>
      <c r="AJ101" s="102"/>
      <c r="AK101" s="216"/>
      <c r="AL101" s="102"/>
      <c r="AM101" s="216"/>
      <c r="AN101" s="100"/>
      <c r="AO101" s="224"/>
      <c r="AP101" s="216"/>
      <c r="AQ101" s="216"/>
      <c r="AR101" s="216"/>
      <c r="AS101" s="102"/>
      <c r="AT101" s="102"/>
      <c r="AU101" s="102"/>
      <c r="AV101" s="102"/>
      <c r="AW101" s="100"/>
      <c r="AX101" s="224"/>
      <c r="AY101" s="216"/>
      <c r="AZ101" s="216"/>
      <c r="BA101" s="216"/>
      <c r="BB101" s="102"/>
      <c r="BC101" s="102"/>
      <c r="BD101" s="102"/>
      <c r="BE101" s="216"/>
      <c r="BF101" s="102"/>
      <c r="BG101" s="224"/>
      <c r="BH101" s="100"/>
      <c r="BI101" s="102"/>
      <c r="BJ101" s="100"/>
      <c r="BK101" s="102"/>
      <c r="BL101" s="102"/>
      <c r="BM101" s="102"/>
      <c r="BN101" s="102"/>
      <c r="BO101" s="100"/>
      <c r="BP101" s="146"/>
    </row>
    <row r="102" spans="1:68" hidden="1">
      <c r="A102" s="186">
        <v>92</v>
      </c>
      <c r="B102" s="187" t="s">
        <v>663</v>
      </c>
      <c r="C102" s="218"/>
      <c r="D102" s="219"/>
      <c r="E102" s="100"/>
      <c r="F102" s="191"/>
      <c r="G102" s="192"/>
      <c r="H102" s="102"/>
      <c r="I102" s="102"/>
      <c r="J102" s="102"/>
      <c r="K102" s="102"/>
      <c r="L102" s="212"/>
      <c r="M102" s="223"/>
      <c r="N102" s="224"/>
      <c r="O102" s="222"/>
      <c r="P102" s="204"/>
      <c r="Q102" s="216"/>
      <c r="R102" s="102"/>
      <c r="S102" s="102"/>
      <c r="T102" s="102"/>
      <c r="U102" s="216"/>
      <c r="V102" s="100"/>
      <c r="W102" s="224"/>
      <c r="X102" s="100"/>
      <c r="Y102" s="216"/>
      <c r="Z102" s="100"/>
      <c r="AA102" s="102"/>
      <c r="AB102" s="216"/>
      <c r="AC102" s="102"/>
      <c r="AD102" s="216"/>
      <c r="AE102" s="100"/>
      <c r="AF102" s="224"/>
      <c r="AG102" s="100"/>
      <c r="AH102" s="216"/>
      <c r="AI102" s="216"/>
      <c r="AJ102" s="102"/>
      <c r="AK102" s="216"/>
      <c r="AL102" s="102"/>
      <c r="AM102" s="216"/>
      <c r="AN102" s="100"/>
      <c r="AO102" s="224"/>
      <c r="AP102" s="216"/>
      <c r="AQ102" s="216"/>
      <c r="AR102" s="216"/>
      <c r="AS102" s="102"/>
      <c r="AT102" s="102"/>
      <c r="AU102" s="102"/>
      <c r="AV102" s="102"/>
      <c r="AW102" s="100"/>
      <c r="AX102" s="224"/>
      <c r="AY102" s="216"/>
      <c r="AZ102" s="216"/>
      <c r="BA102" s="216"/>
      <c r="BB102" s="102"/>
      <c r="BC102" s="102"/>
      <c r="BD102" s="102"/>
      <c r="BE102" s="216"/>
      <c r="BF102" s="102"/>
      <c r="BG102" s="224"/>
      <c r="BH102" s="100"/>
      <c r="BI102" s="102"/>
      <c r="BJ102" s="100"/>
      <c r="BK102" s="102"/>
      <c r="BL102" s="102"/>
      <c r="BM102" s="102"/>
      <c r="BN102" s="102"/>
      <c r="BO102" s="100"/>
      <c r="BP102" s="146"/>
    </row>
    <row r="103" spans="1:68" hidden="1">
      <c r="A103" s="186">
        <v>93</v>
      </c>
      <c r="B103" s="187" t="s">
        <v>664</v>
      </c>
      <c r="C103" s="218"/>
      <c r="D103" s="219"/>
      <c r="E103" s="100"/>
      <c r="F103" s="191"/>
      <c r="G103" s="192"/>
      <c r="H103" s="102"/>
      <c r="I103" s="102"/>
      <c r="J103" s="102"/>
      <c r="K103" s="102"/>
      <c r="L103" s="212"/>
      <c r="M103" s="223"/>
      <c r="N103" s="224"/>
      <c r="O103" s="222"/>
      <c r="P103" s="204"/>
      <c r="Q103" s="216"/>
      <c r="R103" s="102"/>
      <c r="S103" s="102"/>
      <c r="T103" s="102"/>
      <c r="U103" s="216"/>
      <c r="V103" s="100"/>
      <c r="W103" s="224"/>
      <c r="X103" s="100"/>
      <c r="Y103" s="216"/>
      <c r="Z103" s="100"/>
      <c r="AA103" s="102"/>
      <c r="AB103" s="216"/>
      <c r="AC103" s="102"/>
      <c r="AD103" s="216"/>
      <c r="AE103" s="100"/>
      <c r="AF103" s="224"/>
      <c r="AG103" s="100"/>
      <c r="AH103" s="216"/>
      <c r="AI103" s="216"/>
      <c r="AJ103" s="102"/>
      <c r="AK103" s="216"/>
      <c r="AL103" s="102"/>
      <c r="AM103" s="216"/>
      <c r="AN103" s="100"/>
      <c r="AO103" s="224"/>
      <c r="AP103" s="216"/>
      <c r="AQ103" s="216"/>
      <c r="AR103" s="216"/>
      <c r="AS103" s="102"/>
      <c r="AT103" s="102"/>
      <c r="AU103" s="102"/>
      <c r="AV103" s="102"/>
      <c r="AW103" s="100"/>
      <c r="AX103" s="224"/>
      <c r="AY103" s="216"/>
      <c r="AZ103" s="216"/>
      <c r="BA103" s="216"/>
      <c r="BB103" s="102"/>
      <c r="BC103" s="102"/>
      <c r="BD103" s="102"/>
      <c r="BE103" s="216"/>
      <c r="BF103" s="102"/>
      <c r="BG103" s="224"/>
      <c r="BH103" s="100"/>
      <c r="BI103" s="102"/>
      <c r="BJ103" s="100"/>
      <c r="BK103" s="102"/>
      <c r="BL103" s="102"/>
      <c r="BM103" s="102"/>
      <c r="BN103" s="102"/>
      <c r="BO103" s="100"/>
      <c r="BP103" s="146"/>
    </row>
    <row r="104" spans="1:68" hidden="1">
      <c r="A104" s="186">
        <v>94</v>
      </c>
      <c r="B104" s="187" t="s">
        <v>665</v>
      </c>
      <c r="C104" s="218"/>
      <c r="D104" s="219"/>
      <c r="E104" s="100"/>
      <c r="F104" s="191"/>
      <c r="G104" s="192"/>
      <c r="H104" s="102"/>
      <c r="I104" s="102"/>
      <c r="J104" s="102"/>
      <c r="K104" s="102"/>
      <c r="L104" s="212"/>
      <c r="M104" s="223"/>
      <c r="N104" s="224"/>
      <c r="O104" s="222"/>
      <c r="P104" s="204"/>
      <c r="Q104" s="216"/>
      <c r="R104" s="102"/>
      <c r="S104" s="102"/>
      <c r="T104" s="102"/>
      <c r="U104" s="216"/>
      <c r="V104" s="100"/>
      <c r="W104" s="224"/>
      <c r="X104" s="100"/>
      <c r="Y104" s="216"/>
      <c r="Z104" s="100"/>
      <c r="AA104" s="102"/>
      <c r="AB104" s="216"/>
      <c r="AC104" s="102"/>
      <c r="AD104" s="216"/>
      <c r="AE104" s="100"/>
      <c r="AF104" s="224"/>
      <c r="AG104" s="100"/>
      <c r="AH104" s="216"/>
      <c r="AI104" s="216"/>
      <c r="AJ104" s="102"/>
      <c r="AK104" s="216"/>
      <c r="AL104" s="102"/>
      <c r="AM104" s="216"/>
      <c r="AN104" s="100"/>
      <c r="AO104" s="224"/>
      <c r="AP104" s="216"/>
      <c r="AQ104" s="216"/>
      <c r="AR104" s="216"/>
      <c r="AS104" s="102"/>
      <c r="AT104" s="102"/>
      <c r="AU104" s="102"/>
      <c r="AV104" s="102"/>
      <c r="AW104" s="100"/>
      <c r="AX104" s="224"/>
      <c r="AY104" s="216"/>
      <c r="AZ104" s="216"/>
      <c r="BA104" s="216"/>
      <c r="BB104" s="102"/>
      <c r="BC104" s="102"/>
      <c r="BD104" s="102"/>
      <c r="BE104" s="216"/>
      <c r="BF104" s="102"/>
      <c r="BG104" s="224"/>
      <c r="BH104" s="100"/>
      <c r="BI104" s="102"/>
      <c r="BJ104" s="100"/>
      <c r="BK104" s="102"/>
      <c r="BL104" s="102"/>
      <c r="BM104" s="102"/>
      <c r="BN104" s="102"/>
      <c r="BO104" s="100"/>
      <c r="BP104" s="146"/>
    </row>
    <row r="105" spans="1:68" hidden="1">
      <c r="A105" s="186">
        <v>95</v>
      </c>
      <c r="B105" s="187" t="s">
        <v>666</v>
      </c>
      <c r="C105" s="218"/>
      <c r="D105" s="219"/>
      <c r="E105" s="100"/>
      <c r="F105" s="191"/>
      <c r="G105" s="192"/>
      <c r="H105" s="102"/>
      <c r="I105" s="102"/>
      <c r="J105" s="102"/>
      <c r="K105" s="102"/>
      <c r="L105" s="212"/>
      <c r="M105" s="223"/>
      <c r="N105" s="224"/>
      <c r="O105" s="222"/>
      <c r="P105" s="204"/>
      <c r="Q105" s="216"/>
      <c r="R105" s="102"/>
      <c r="S105" s="102"/>
      <c r="T105" s="102"/>
      <c r="U105" s="216"/>
      <c r="V105" s="100"/>
      <c r="W105" s="224"/>
      <c r="X105" s="100"/>
      <c r="Y105" s="216"/>
      <c r="Z105" s="100"/>
      <c r="AA105" s="102"/>
      <c r="AB105" s="216"/>
      <c r="AC105" s="102"/>
      <c r="AD105" s="216"/>
      <c r="AE105" s="100"/>
      <c r="AF105" s="224"/>
      <c r="AG105" s="100"/>
      <c r="AH105" s="216"/>
      <c r="AI105" s="216"/>
      <c r="AJ105" s="102"/>
      <c r="AK105" s="216"/>
      <c r="AL105" s="102"/>
      <c r="AM105" s="216"/>
      <c r="AN105" s="100"/>
      <c r="AO105" s="224"/>
      <c r="AP105" s="216"/>
      <c r="AQ105" s="216"/>
      <c r="AR105" s="216"/>
      <c r="AS105" s="102"/>
      <c r="AT105" s="102"/>
      <c r="AU105" s="102"/>
      <c r="AV105" s="102"/>
      <c r="AW105" s="100"/>
      <c r="AX105" s="224"/>
      <c r="AY105" s="216"/>
      <c r="AZ105" s="216"/>
      <c r="BA105" s="216"/>
      <c r="BB105" s="102"/>
      <c r="BC105" s="102"/>
      <c r="BD105" s="102"/>
      <c r="BE105" s="216"/>
      <c r="BF105" s="102"/>
      <c r="BG105" s="224"/>
      <c r="BH105" s="100"/>
      <c r="BI105" s="102"/>
      <c r="BJ105" s="100"/>
      <c r="BK105" s="102"/>
      <c r="BL105" s="102"/>
      <c r="BM105" s="102"/>
      <c r="BN105" s="102"/>
      <c r="BO105" s="100"/>
      <c r="BP105" s="146"/>
    </row>
    <row r="106" spans="1:68" hidden="1">
      <c r="A106" s="186">
        <v>96</v>
      </c>
      <c r="B106" s="187" t="s">
        <v>667</v>
      </c>
      <c r="C106" s="218"/>
      <c r="D106" s="219"/>
      <c r="E106" s="100"/>
      <c r="F106" s="191"/>
      <c r="G106" s="192"/>
      <c r="H106" s="102"/>
      <c r="I106" s="102"/>
      <c r="J106" s="102"/>
      <c r="K106" s="102"/>
      <c r="L106" s="212"/>
      <c r="M106" s="223"/>
      <c r="N106" s="224"/>
      <c r="O106" s="222"/>
      <c r="P106" s="204"/>
      <c r="Q106" s="216"/>
      <c r="R106" s="102"/>
      <c r="S106" s="102"/>
      <c r="T106" s="102"/>
      <c r="U106" s="216"/>
      <c r="V106" s="100"/>
      <c r="W106" s="224"/>
      <c r="X106" s="100"/>
      <c r="Y106" s="216"/>
      <c r="Z106" s="100"/>
      <c r="AA106" s="102"/>
      <c r="AB106" s="216"/>
      <c r="AC106" s="102"/>
      <c r="AD106" s="216"/>
      <c r="AE106" s="100"/>
      <c r="AF106" s="224"/>
      <c r="AG106" s="100"/>
      <c r="AH106" s="216"/>
      <c r="AI106" s="216"/>
      <c r="AJ106" s="102"/>
      <c r="AK106" s="216"/>
      <c r="AL106" s="102"/>
      <c r="AM106" s="216"/>
      <c r="AN106" s="100"/>
      <c r="AO106" s="224"/>
      <c r="AP106" s="216"/>
      <c r="AQ106" s="216"/>
      <c r="AR106" s="216"/>
      <c r="AS106" s="102"/>
      <c r="AT106" s="102"/>
      <c r="AU106" s="102"/>
      <c r="AV106" s="102"/>
      <c r="AW106" s="100"/>
      <c r="AX106" s="224"/>
      <c r="AY106" s="216"/>
      <c r="AZ106" s="216"/>
      <c r="BA106" s="216"/>
      <c r="BB106" s="102"/>
      <c r="BC106" s="102"/>
      <c r="BD106" s="102"/>
      <c r="BE106" s="216"/>
      <c r="BF106" s="102"/>
      <c r="BG106" s="224"/>
      <c r="BH106" s="100"/>
      <c r="BI106" s="102"/>
      <c r="BJ106" s="100"/>
      <c r="BK106" s="102"/>
      <c r="BL106" s="102"/>
      <c r="BM106" s="102"/>
      <c r="BN106" s="102"/>
      <c r="BO106" s="100"/>
      <c r="BP106" s="146"/>
    </row>
    <row r="107" spans="1:68" hidden="1">
      <c r="A107" s="186">
        <v>97</v>
      </c>
      <c r="B107" s="187" t="s">
        <v>668</v>
      </c>
      <c r="C107" s="218"/>
      <c r="D107" s="219"/>
      <c r="E107" s="100"/>
      <c r="F107" s="191"/>
      <c r="G107" s="192"/>
      <c r="H107" s="102"/>
      <c r="I107" s="102"/>
      <c r="J107" s="102"/>
      <c r="K107" s="102"/>
      <c r="L107" s="212"/>
      <c r="M107" s="223"/>
      <c r="N107" s="224"/>
      <c r="O107" s="222"/>
      <c r="P107" s="204"/>
      <c r="Q107" s="216"/>
      <c r="R107" s="102"/>
      <c r="S107" s="102"/>
      <c r="T107" s="102"/>
      <c r="U107" s="216"/>
      <c r="V107" s="100"/>
      <c r="W107" s="224"/>
      <c r="X107" s="100"/>
      <c r="Y107" s="216"/>
      <c r="Z107" s="100"/>
      <c r="AA107" s="102"/>
      <c r="AB107" s="216"/>
      <c r="AC107" s="102"/>
      <c r="AD107" s="216"/>
      <c r="AE107" s="100"/>
      <c r="AF107" s="224"/>
      <c r="AG107" s="100"/>
      <c r="AH107" s="216"/>
      <c r="AI107" s="216"/>
      <c r="AJ107" s="102"/>
      <c r="AK107" s="216"/>
      <c r="AL107" s="102"/>
      <c r="AM107" s="216"/>
      <c r="AN107" s="100"/>
      <c r="AO107" s="224"/>
      <c r="AP107" s="216"/>
      <c r="AQ107" s="216"/>
      <c r="AR107" s="216"/>
      <c r="AS107" s="102"/>
      <c r="AT107" s="102"/>
      <c r="AU107" s="102"/>
      <c r="AV107" s="102"/>
      <c r="AW107" s="100"/>
      <c r="AX107" s="224"/>
      <c r="AY107" s="216"/>
      <c r="AZ107" s="216"/>
      <c r="BA107" s="216"/>
      <c r="BB107" s="102"/>
      <c r="BC107" s="102"/>
      <c r="BD107" s="102"/>
      <c r="BE107" s="216"/>
      <c r="BF107" s="102"/>
      <c r="BG107" s="224"/>
      <c r="BH107" s="100"/>
      <c r="BI107" s="102"/>
      <c r="BJ107" s="100"/>
      <c r="BK107" s="102"/>
      <c r="BL107" s="102"/>
      <c r="BM107" s="102"/>
      <c r="BN107" s="102"/>
      <c r="BO107" s="100"/>
      <c r="BP107" s="146"/>
    </row>
    <row r="108" spans="1:68" hidden="1">
      <c r="A108" s="186">
        <v>98</v>
      </c>
      <c r="B108" s="187" t="s">
        <v>669</v>
      </c>
      <c r="C108" s="218"/>
      <c r="D108" s="219"/>
      <c r="E108" s="100"/>
      <c r="F108" s="191"/>
      <c r="G108" s="192"/>
      <c r="H108" s="102"/>
      <c r="I108" s="102"/>
      <c r="J108" s="102"/>
      <c r="K108" s="102"/>
      <c r="L108" s="212"/>
      <c r="M108" s="223"/>
      <c r="N108" s="224"/>
      <c r="O108" s="222"/>
      <c r="P108" s="204"/>
      <c r="Q108" s="216"/>
      <c r="R108" s="102"/>
      <c r="S108" s="102"/>
      <c r="T108" s="102"/>
      <c r="U108" s="216"/>
      <c r="V108" s="100"/>
      <c r="W108" s="224"/>
      <c r="X108" s="100"/>
      <c r="Y108" s="216"/>
      <c r="Z108" s="100"/>
      <c r="AA108" s="102"/>
      <c r="AB108" s="216"/>
      <c r="AC108" s="102"/>
      <c r="AD108" s="216"/>
      <c r="AE108" s="100"/>
      <c r="AF108" s="224"/>
      <c r="AG108" s="100"/>
      <c r="AH108" s="216"/>
      <c r="AI108" s="216"/>
      <c r="AJ108" s="102"/>
      <c r="AK108" s="216"/>
      <c r="AL108" s="102"/>
      <c r="AM108" s="216"/>
      <c r="AN108" s="100"/>
      <c r="AO108" s="224"/>
      <c r="AP108" s="216"/>
      <c r="AQ108" s="216"/>
      <c r="AR108" s="216"/>
      <c r="AS108" s="102"/>
      <c r="AT108" s="102"/>
      <c r="AU108" s="102"/>
      <c r="AV108" s="102"/>
      <c r="AW108" s="100"/>
      <c r="AX108" s="224"/>
      <c r="AY108" s="216"/>
      <c r="AZ108" s="216"/>
      <c r="BA108" s="216"/>
      <c r="BB108" s="102"/>
      <c r="BC108" s="102"/>
      <c r="BD108" s="102"/>
      <c r="BE108" s="216"/>
      <c r="BF108" s="102"/>
      <c r="BG108" s="224"/>
      <c r="BH108" s="100"/>
      <c r="BI108" s="102"/>
      <c r="BJ108" s="100"/>
      <c r="BK108" s="102"/>
      <c r="BL108" s="102"/>
      <c r="BM108" s="102"/>
      <c r="BN108" s="102"/>
      <c r="BO108" s="100"/>
      <c r="BP108" s="146"/>
    </row>
    <row r="109" spans="1:68" hidden="1">
      <c r="A109" s="186">
        <v>99</v>
      </c>
      <c r="B109" s="187" t="s">
        <v>670</v>
      </c>
      <c r="C109" s="218"/>
      <c r="D109" s="219"/>
      <c r="E109" s="100"/>
      <c r="F109" s="191"/>
      <c r="G109" s="192"/>
      <c r="H109" s="102"/>
      <c r="I109" s="102"/>
      <c r="J109" s="102"/>
      <c r="K109" s="102"/>
      <c r="L109" s="212"/>
      <c r="M109" s="223"/>
      <c r="N109" s="224"/>
      <c r="O109" s="222"/>
      <c r="P109" s="204"/>
      <c r="Q109" s="216"/>
      <c r="R109" s="102"/>
      <c r="S109" s="102"/>
      <c r="T109" s="102"/>
      <c r="U109" s="216"/>
      <c r="V109" s="100"/>
      <c r="W109" s="224"/>
      <c r="X109" s="100"/>
      <c r="Y109" s="216"/>
      <c r="Z109" s="100"/>
      <c r="AA109" s="102"/>
      <c r="AB109" s="216"/>
      <c r="AC109" s="102"/>
      <c r="AD109" s="216"/>
      <c r="AE109" s="100"/>
      <c r="AF109" s="224"/>
      <c r="AG109" s="100"/>
      <c r="AH109" s="216"/>
      <c r="AI109" s="216"/>
      <c r="AJ109" s="102"/>
      <c r="AK109" s="216"/>
      <c r="AL109" s="102"/>
      <c r="AM109" s="216"/>
      <c r="AN109" s="100"/>
      <c r="AO109" s="224"/>
      <c r="AP109" s="216"/>
      <c r="AQ109" s="216"/>
      <c r="AR109" s="216"/>
      <c r="AS109" s="102"/>
      <c r="AT109" s="102"/>
      <c r="AU109" s="102"/>
      <c r="AV109" s="102"/>
      <c r="AW109" s="100"/>
      <c r="AX109" s="224"/>
      <c r="AY109" s="216"/>
      <c r="AZ109" s="216"/>
      <c r="BA109" s="216"/>
      <c r="BB109" s="102"/>
      <c r="BC109" s="102"/>
      <c r="BD109" s="102"/>
      <c r="BE109" s="216"/>
      <c r="BF109" s="102"/>
      <c r="BG109" s="224"/>
      <c r="BH109" s="100"/>
      <c r="BI109" s="102"/>
      <c r="BJ109" s="100"/>
      <c r="BK109" s="102"/>
      <c r="BL109" s="102"/>
      <c r="BM109" s="102"/>
      <c r="BN109" s="102"/>
      <c r="BO109" s="100"/>
      <c r="BP109" s="146"/>
    </row>
    <row r="110" spans="1:68" ht="12.75" customHeight="1">
      <c r="A110" s="225"/>
      <c r="B110" s="226"/>
      <c r="C110" s="227"/>
      <c r="D110" s="227"/>
      <c r="E110" s="227"/>
      <c r="F110" s="227"/>
      <c r="G110" s="227"/>
      <c r="H110" s="227"/>
      <c r="I110" s="227"/>
      <c r="J110" s="227"/>
      <c r="K110" s="227"/>
      <c r="L110" s="227"/>
      <c r="M110" s="228"/>
      <c r="N110" s="229"/>
      <c r="O110" s="229"/>
      <c r="P110" s="229"/>
      <c r="Q110" s="229"/>
      <c r="R110" s="229"/>
      <c r="S110" s="229"/>
      <c r="T110" s="229"/>
      <c r="U110" s="229"/>
      <c r="V110" s="229"/>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9"/>
      <c r="AV110" s="227"/>
      <c r="AW110" s="227"/>
      <c r="AX110" s="227"/>
      <c r="AY110" s="227"/>
      <c r="AZ110" s="227"/>
      <c r="BA110" s="227"/>
      <c r="BB110" s="227"/>
      <c r="BC110" s="229"/>
      <c r="BD110" s="227"/>
      <c r="BE110" s="227"/>
      <c r="BF110" s="227"/>
      <c r="BG110" s="227"/>
      <c r="BH110" s="227"/>
      <c r="BI110" s="227"/>
      <c r="BJ110" s="227"/>
      <c r="BK110" s="227"/>
      <c r="BL110" s="227"/>
      <c r="BM110" s="227"/>
      <c r="BN110" s="227"/>
      <c r="BO110" s="230"/>
      <c r="BP110" s="146"/>
    </row>
    <row r="111" spans="1:68" ht="8.1" customHeight="1">
      <c r="A111" s="231">
        <v>0</v>
      </c>
      <c r="B111" s="146"/>
      <c r="C111" s="232"/>
      <c r="D111" s="233"/>
      <c r="E111" s="233"/>
      <c r="F111" s="234"/>
      <c r="G111" s="147"/>
      <c r="H111" s="235"/>
      <c r="I111" s="235"/>
      <c r="J111" s="235"/>
      <c r="K111" s="235"/>
      <c r="L111" s="235"/>
      <c r="M111" s="235"/>
      <c r="N111" s="235"/>
      <c r="O111" s="235"/>
      <c r="P111" s="234"/>
      <c r="Q111" s="146"/>
      <c r="R111" s="236"/>
      <c r="S111" s="234"/>
      <c r="T111" s="235"/>
      <c r="U111" s="234"/>
      <c r="V111" s="234"/>
      <c r="W111" s="234"/>
      <c r="X111" s="234"/>
      <c r="Y111" s="234"/>
      <c r="Z111" s="234"/>
      <c r="AA111" s="235"/>
      <c r="AB111" s="235"/>
      <c r="AC111" s="235"/>
      <c r="AD111" s="234"/>
      <c r="AE111" s="234"/>
      <c r="AF111" s="234"/>
      <c r="AG111" s="234"/>
      <c r="AH111" s="234"/>
      <c r="AI111" s="234"/>
      <c r="AJ111" s="235"/>
      <c r="AK111" s="235"/>
      <c r="AL111" s="235"/>
      <c r="AM111" s="234"/>
      <c r="AN111" s="234"/>
      <c r="AO111" s="234"/>
      <c r="AP111" s="234"/>
      <c r="AQ111" s="234"/>
      <c r="AR111" s="234"/>
      <c r="AS111" s="235"/>
      <c r="AT111" s="235"/>
      <c r="AU111" s="235"/>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7">
        <v>0</v>
      </c>
    </row>
  </sheetData>
  <hyperlinks>
    <hyperlink ref="L21" r:id="rId1" display="blopez@notariato.it" xr:uid="{40BE6991-ECCB-463E-B18A-1C22A1BD6975}"/>
    <hyperlink ref="V21" r:id="rId2" display="blopez@notariato.it" xr:uid="{2A872A12-3026-4DE0-842C-A7F217C4F3E9}"/>
    <hyperlink ref="AE12" r:id="rId3" display="amalia@piasoft.it" xr:uid="{83B21C06-70F8-4CB7-BCEA-CD1D78F689E5}"/>
  </hyperlinks>
  <pageMargins left="0.7" right="0.7" top="0.75" bottom="0.75" header="0.3" footer="0.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95AE-CC4F-4A8A-8189-27948780DA3D}">
  <sheetPr codeName="Foglio7"/>
  <dimension ref="A1:N111"/>
  <sheetViews>
    <sheetView workbookViewId="0"/>
  </sheetViews>
  <sheetFormatPr defaultRowHeight="15"/>
  <cols>
    <col min="1" max="1" width="4.7109375" customWidth="1"/>
    <col min="2" max="2" width="10.7109375" customWidth="1"/>
    <col min="3" max="3" width="12.140625" customWidth="1"/>
    <col min="4" max="9" width="9.85546875" customWidth="1"/>
    <col min="10" max="13" width="0" hidden="1" customWidth="1"/>
    <col min="14" max="14" width="1.7109375" customWidth="1"/>
  </cols>
  <sheetData>
    <row r="1" spans="1:14" ht="12.75" customHeight="1">
      <c r="A1" s="1" t="s">
        <v>0</v>
      </c>
      <c r="B1" s="80"/>
      <c r="C1" s="80"/>
      <c r="D1" s="80"/>
      <c r="E1" s="80"/>
      <c r="F1" s="80"/>
      <c r="G1" s="80"/>
      <c r="H1" s="80"/>
      <c r="I1" s="80"/>
      <c r="J1" s="238"/>
      <c r="K1" s="238"/>
      <c r="L1" s="238"/>
      <c r="M1" s="238"/>
      <c r="N1" s="81">
        <v>0</v>
      </c>
    </row>
    <row r="2" spans="1:14" hidden="1">
      <c r="A2" s="82"/>
      <c r="B2" s="83"/>
      <c r="C2" s="83"/>
      <c r="D2" s="83"/>
      <c r="E2" s="83"/>
      <c r="F2" s="83"/>
      <c r="G2" s="83"/>
      <c r="H2" s="83"/>
      <c r="I2" s="83"/>
      <c r="J2" s="83"/>
      <c r="K2" s="83"/>
      <c r="L2" s="83"/>
      <c r="M2" s="83"/>
      <c r="N2" s="84"/>
    </row>
    <row r="3" spans="1:14" hidden="1">
      <c r="A3" s="82"/>
      <c r="B3" s="83"/>
      <c r="C3" s="83"/>
      <c r="D3" s="83"/>
      <c r="E3" s="83"/>
      <c r="F3" s="83"/>
      <c r="G3" s="83"/>
      <c r="H3" s="83"/>
      <c r="I3" s="83"/>
      <c r="J3" s="83"/>
      <c r="K3" s="83"/>
      <c r="L3" s="83"/>
      <c r="M3" s="83"/>
      <c r="N3" s="84"/>
    </row>
    <row r="4" spans="1:14" hidden="1">
      <c r="A4" s="82"/>
      <c r="B4" s="83"/>
      <c r="C4" s="83"/>
      <c r="D4" s="83"/>
      <c r="E4" s="83"/>
      <c r="F4" s="83"/>
      <c r="G4" s="83"/>
      <c r="H4" s="83"/>
      <c r="I4" s="83"/>
      <c r="J4" s="83"/>
      <c r="K4" s="83"/>
      <c r="L4" s="83"/>
      <c r="M4" s="83"/>
      <c r="N4" s="84"/>
    </row>
    <row r="5" spans="1:14" hidden="1">
      <c r="A5" s="82"/>
      <c r="B5" s="83"/>
      <c r="C5" s="83"/>
      <c r="D5" s="83"/>
      <c r="E5" s="83"/>
      <c r="F5" s="83"/>
      <c r="G5" s="83"/>
      <c r="H5" s="83"/>
      <c r="I5" s="83"/>
      <c r="J5" s="83"/>
      <c r="K5" s="83"/>
      <c r="L5" s="83"/>
      <c r="M5" s="83"/>
      <c r="N5" s="84"/>
    </row>
    <row r="6" spans="1:14" ht="15.75" hidden="1">
      <c r="A6" s="239"/>
      <c r="B6" s="240"/>
      <c r="C6" s="240"/>
      <c r="D6" s="240"/>
      <c r="E6" s="240"/>
      <c r="F6" s="240"/>
      <c r="G6" s="240"/>
      <c r="H6" s="240"/>
      <c r="I6" s="240"/>
      <c r="J6" s="240"/>
      <c r="K6" s="240"/>
      <c r="L6" s="240"/>
      <c r="M6" s="240"/>
      <c r="N6" s="84"/>
    </row>
    <row r="7" spans="1:14" ht="18" customHeight="1">
      <c r="A7" s="241" t="str">
        <f>'iP1'!A5</f>
        <v>Condominio "PROTOTIPO"</v>
      </c>
      <c r="B7" s="242"/>
      <c r="C7" s="242"/>
      <c r="D7" s="242"/>
      <c r="E7" s="242"/>
      <c r="F7" s="242"/>
      <c r="G7" s="242"/>
      <c r="H7" s="242"/>
      <c r="I7" s="242"/>
      <c r="J7" s="242"/>
      <c r="K7" s="242"/>
      <c r="L7" s="242"/>
      <c r="M7" s="242"/>
      <c r="N7" s="88"/>
    </row>
    <row r="8" spans="1:14" ht="18" customHeight="1">
      <c r="A8" s="243" t="s">
        <v>671</v>
      </c>
      <c r="B8" s="244"/>
      <c r="C8" s="244"/>
      <c r="D8" s="244"/>
      <c r="E8" s="244"/>
      <c r="F8" s="244"/>
      <c r="G8" s="244"/>
      <c r="H8" s="244"/>
      <c r="I8" s="244"/>
      <c r="J8" s="244"/>
      <c r="K8" s="244"/>
      <c r="L8" s="244"/>
      <c r="M8" s="244"/>
      <c r="N8" s="84"/>
    </row>
    <row r="9" spans="1:14" ht="24" customHeight="1">
      <c r="A9" s="1142" t="s">
        <v>187</v>
      </c>
      <c r="B9" s="1143" t="s">
        <v>672</v>
      </c>
      <c r="C9" s="1143" t="s">
        <v>673</v>
      </c>
      <c r="D9" s="245" t="s">
        <v>30</v>
      </c>
      <c r="E9" s="245" t="s">
        <v>33</v>
      </c>
      <c r="F9" s="245" t="s">
        <v>36</v>
      </c>
      <c r="G9" s="245" t="s">
        <v>39</v>
      </c>
      <c r="H9" s="245" t="s">
        <v>42</v>
      </c>
      <c r="I9" s="245" t="s">
        <v>44</v>
      </c>
      <c r="J9" s="245" t="s">
        <v>46</v>
      </c>
      <c r="K9" s="245" t="s">
        <v>48</v>
      </c>
      <c r="L9" s="245" t="s">
        <v>50</v>
      </c>
      <c r="M9" s="245" t="s">
        <v>52</v>
      </c>
      <c r="N9" s="96"/>
    </row>
    <row r="10" spans="1:14" ht="24" customHeight="1">
      <c r="A10" s="1142"/>
      <c r="B10" s="1144"/>
      <c r="C10" s="1144"/>
      <c r="D10" s="246" t="s">
        <v>28</v>
      </c>
      <c r="E10" s="246" t="s">
        <v>31</v>
      </c>
      <c r="F10" s="246" t="s">
        <v>34</v>
      </c>
      <c r="G10" s="246" t="s">
        <v>37</v>
      </c>
      <c r="H10" s="246" t="s">
        <v>40</v>
      </c>
      <c r="I10" s="247" t="s">
        <v>43</v>
      </c>
      <c r="J10" s="247"/>
      <c r="K10" s="247"/>
      <c r="L10" s="247"/>
      <c r="M10" s="247"/>
      <c r="N10" s="84"/>
    </row>
    <row r="11" spans="1:14" ht="12.75" customHeight="1">
      <c r="A11" s="248">
        <v>1</v>
      </c>
      <c r="B11" s="249" t="str">
        <f>iUF!B11</f>
        <v>UF01</v>
      </c>
      <c r="C11" s="250" t="str">
        <f>IF(iUF!C11&lt;&gt;"",iUF!C11,"")</f>
        <v>U01</v>
      </c>
      <c r="D11" s="251">
        <v>1.4961</v>
      </c>
      <c r="E11" s="252">
        <v>29</v>
      </c>
      <c r="F11" s="252"/>
      <c r="G11" s="252"/>
      <c r="H11" s="252"/>
      <c r="I11" s="252">
        <v>25</v>
      </c>
      <c r="J11" s="252"/>
      <c r="K11" s="252"/>
      <c r="L11" s="252"/>
      <c r="M11" s="252"/>
      <c r="N11" s="84"/>
    </row>
    <row r="12" spans="1:14" ht="12.75" customHeight="1">
      <c r="A12" s="248">
        <v>2</v>
      </c>
      <c r="B12" s="249" t="str">
        <f>iUF!B12</f>
        <v>UF02</v>
      </c>
      <c r="C12" s="250" t="str">
        <f>IF(iUF!C12&lt;&gt;"",iUF!C12,"")</f>
        <v>U02</v>
      </c>
      <c r="D12" s="251">
        <v>1.4961</v>
      </c>
      <c r="E12" s="252">
        <v>29</v>
      </c>
      <c r="F12" s="252"/>
      <c r="G12" s="252"/>
      <c r="H12" s="252"/>
      <c r="I12" s="252">
        <v>25</v>
      </c>
      <c r="J12" s="252"/>
      <c r="K12" s="252"/>
      <c r="L12" s="252"/>
      <c r="M12" s="252"/>
      <c r="N12" s="84"/>
    </row>
    <row r="13" spans="1:14" ht="12.75" customHeight="1">
      <c r="A13" s="248">
        <v>3</v>
      </c>
      <c r="B13" s="249" t="str">
        <f>iUF!B13</f>
        <v>UF03</v>
      </c>
      <c r="C13" s="250" t="str">
        <f>IF(iUF!C13&lt;&gt;"",iUF!C13,"")</f>
        <v>U03</v>
      </c>
      <c r="D13" s="251">
        <v>1.5857000000000001</v>
      </c>
      <c r="E13" s="252">
        <v>29</v>
      </c>
      <c r="F13" s="252"/>
      <c r="G13" s="252"/>
      <c r="H13" s="252"/>
      <c r="I13" s="252">
        <v>25</v>
      </c>
      <c r="J13" s="252"/>
      <c r="K13" s="252"/>
      <c r="L13" s="252"/>
      <c r="M13" s="252"/>
      <c r="N13" s="84"/>
    </row>
    <row r="14" spans="1:14" ht="12.75" customHeight="1">
      <c r="A14" s="248">
        <v>4</v>
      </c>
      <c r="B14" s="249" t="str">
        <f>iUF!B14</f>
        <v>UF04</v>
      </c>
      <c r="C14" s="250" t="str">
        <f>IF(iUF!C14&lt;&gt;"",iUF!C14,"")</f>
        <v>U04</v>
      </c>
      <c r="D14" s="251">
        <v>1.5618000000000001</v>
      </c>
      <c r="E14" s="252">
        <v>29</v>
      </c>
      <c r="F14" s="252"/>
      <c r="G14" s="252"/>
      <c r="H14" s="252"/>
      <c r="I14" s="252">
        <v>25</v>
      </c>
      <c r="J14" s="252"/>
      <c r="K14" s="252"/>
      <c r="L14" s="252"/>
      <c r="M14" s="252"/>
      <c r="N14" s="84"/>
    </row>
    <row r="15" spans="1:14" ht="12.75" customHeight="1">
      <c r="A15" s="248">
        <v>5</v>
      </c>
      <c r="B15" s="249" t="str">
        <f>iUF!B15</f>
        <v>UF05</v>
      </c>
      <c r="C15" s="250" t="str">
        <f>IF(iUF!C15&lt;&gt;"",iUF!C15,"")</f>
        <v>U05</v>
      </c>
      <c r="D15" s="251">
        <v>1.5916999999999999</v>
      </c>
      <c r="E15" s="252">
        <v>29</v>
      </c>
      <c r="F15" s="252"/>
      <c r="G15" s="252"/>
      <c r="H15" s="252"/>
      <c r="I15" s="252">
        <v>25</v>
      </c>
      <c r="J15" s="252"/>
      <c r="K15" s="252"/>
      <c r="L15" s="252"/>
      <c r="M15" s="252"/>
      <c r="N15" s="84"/>
    </row>
    <row r="16" spans="1:14" ht="12.75" customHeight="1">
      <c r="A16" s="248">
        <v>6</v>
      </c>
      <c r="B16" s="249" t="str">
        <f>iUF!B16</f>
        <v>UF06</v>
      </c>
      <c r="C16" s="250" t="str">
        <f>IF(iUF!C16&lt;&gt;"",iUF!C16,"")</f>
        <v>U06</v>
      </c>
      <c r="D16" s="251">
        <v>1.5081</v>
      </c>
      <c r="E16" s="252">
        <v>29</v>
      </c>
      <c r="F16" s="252"/>
      <c r="G16" s="252"/>
      <c r="H16" s="252"/>
      <c r="I16" s="252">
        <v>25</v>
      </c>
      <c r="J16" s="252"/>
      <c r="K16" s="252"/>
      <c r="L16" s="252"/>
      <c r="M16" s="252"/>
      <c r="N16" s="84"/>
    </row>
    <row r="17" spans="1:14" ht="12.75" customHeight="1">
      <c r="A17" s="248">
        <v>7</v>
      </c>
      <c r="B17" s="249" t="str">
        <f>iUF!B17</f>
        <v>UF07</v>
      </c>
      <c r="C17" s="250" t="str">
        <f>IF(iUF!C17&lt;&gt;"",iUF!C17,"")</f>
        <v>U07</v>
      </c>
      <c r="D17" s="251">
        <v>1.5379</v>
      </c>
      <c r="E17" s="252"/>
      <c r="F17" s="252">
        <v>28</v>
      </c>
      <c r="G17" s="252"/>
      <c r="H17" s="252"/>
      <c r="I17" s="252">
        <v>25</v>
      </c>
      <c r="J17" s="252"/>
      <c r="K17" s="252"/>
      <c r="L17" s="252"/>
      <c r="M17" s="252"/>
      <c r="N17" s="84"/>
    </row>
    <row r="18" spans="1:14" ht="12.75" customHeight="1">
      <c r="A18" s="248">
        <v>8</v>
      </c>
      <c r="B18" s="249" t="str">
        <f>iUF!B18</f>
        <v>UF08</v>
      </c>
      <c r="C18" s="250" t="str">
        <f>IF(iUF!C18&lt;&gt;"",iUF!C18,"")</f>
        <v>U08</v>
      </c>
      <c r="D18" s="251">
        <v>1.5618000000000001</v>
      </c>
      <c r="E18" s="252"/>
      <c r="F18" s="252">
        <v>28</v>
      </c>
      <c r="G18" s="252"/>
      <c r="H18" s="252"/>
      <c r="I18" s="252">
        <v>25</v>
      </c>
      <c r="J18" s="252"/>
      <c r="K18" s="252"/>
      <c r="L18" s="252"/>
      <c r="M18" s="252"/>
      <c r="N18" s="84"/>
    </row>
    <row r="19" spans="1:14" ht="12.75" customHeight="1">
      <c r="A19" s="248">
        <v>9</v>
      </c>
      <c r="B19" s="249" t="str">
        <f>iUF!B19</f>
        <v>UF09</v>
      </c>
      <c r="C19" s="250" t="str">
        <f>IF(iUF!C19&lt;&gt;"",iUF!C19,"")</f>
        <v>U09</v>
      </c>
      <c r="D19" s="251">
        <v>1.5618000000000001</v>
      </c>
      <c r="E19" s="252"/>
      <c r="F19" s="252">
        <v>28</v>
      </c>
      <c r="G19" s="252"/>
      <c r="H19" s="252"/>
      <c r="I19" s="252">
        <v>25</v>
      </c>
      <c r="J19" s="252"/>
      <c r="K19" s="252"/>
      <c r="L19" s="252"/>
      <c r="M19" s="252"/>
      <c r="N19" s="84"/>
    </row>
    <row r="20" spans="1:14" ht="12.75" customHeight="1">
      <c r="A20" s="248">
        <v>10</v>
      </c>
      <c r="B20" s="249" t="str">
        <f>iUF!B20</f>
        <v>UF10</v>
      </c>
      <c r="C20" s="250" t="str">
        <f>IF(iUF!C20&lt;&gt;"",iUF!C20,"")</f>
        <v>U10</v>
      </c>
      <c r="D20" s="251">
        <v>1.6662999999999999</v>
      </c>
      <c r="E20" s="252"/>
      <c r="F20" s="252">
        <v>28</v>
      </c>
      <c r="G20" s="252"/>
      <c r="H20" s="252"/>
      <c r="I20" s="252">
        <v>25</v>
      </c>
      <c r="J20" s="252"/>
      <c r="K20" s="252"/>
      <c r="L20" s="252"/>
      <c r="M20" s="252"/>
      <c r="N20" s="84"/>
    </row>
    <row r="21" spans="1:14" ht="12.75" customHeight="1">
      <c r="A21" s="248">
        <v>11</v>
      </c>
      <c r="B21" s="249" t="str">
        <f>iUF!B21</f>
        <v>UF11</v>
      </c>
      <c r="C21" s="250" t="str">
        <f>IF(iUF!C21&lt;&gt;"",iUF!C21,"")</f>
        <v>U11</v>
      </c>
      <c r="D21" s="251">
        <v>1.6155999999999999</v>
      </c>
      <c r="E21" s="252"/>
      <c r="F21" s="252">
        <v>28</v>
      </c>
      <c r="G21" s="252"/>
      <c r="H21" s="252"/>
      <c r="I21" s="252">
        <v>25</v>
      </c>
      <c r="J21" s="252"/>
      <c r="K21" s="252"/>
      <c r="L21" s="252"/>
      <c r="M21" s="252"/>
      <c r="N21" s="84"/>
    </row>
    <row r="22" spans="1:14" ht="12.75" customHeight="1">
      <c r="A22" s="248">
        <v>12</v>
      </c>
      <c r="B22" s="249" t="str">
        <f>iUF!B22</f>
        <v>UF12</v>
      </c>
      <c r="C22" s="250" t="str">
        <f>IF(iUF!C22&lt;&gt;"",iUF!C22,"")</f>
        <v>U12</v>
      </c>
      <c r="D22" s="251">
        <v>1.5379</v>
      </c>
      <c r="E22" s="252"/>
      <c r="F22" s="252">
        <v>28</v>
      </c>
      <c r="G22" s="252"/>
      <c r="H22" s="252"/>
      <c r="I22" s="252">
        <v>25</v>
      </c>
      <c r="J22" s="252"/>
      <c r="K22" s="252"/>
      <c r="L22" s="252"/>
      <c r="M22" s="252"/>
      <c r="N22" s="84"/>
    </row>
    <row r="23" spans="1:14" ht="12.75" customHeight="1">
      <c r="A23" s="248">
        <v>13</v>
      </c>
      <c r="B23" s="249" t="str">
        <f>iUF!B23</f>
        <v>UF13</v>
      </c>
      <c r="C23" s="250" t="str">
        <f>IF(iUF!C23&lt;&gt;"",iUF!C23,"")</f>
        <v>U13</v>
      </c>
      <c r="D23" s="251">
        <v>1.6155999999999999</v>
      </c>
      <c r="E23" s="252"/>
      <c r="F23" s="252"/>
      <c r="G23" s="252">
        <v>37</v>
      </c>
      <c r="H23" s="252"/>
      <c r="I23" s="252">
        <v>25</v>
      </c>
      <c r="J23" s="252"/>
      <c r="K23" s="252"/>
      <c r="L23" s="252"/>
      <c r="M23" s="252"/>
      <c r="N23" s="84"/>
    </row>
    <row r="24" spans="1:14" ht="12.75" customHeight="1">
      <c r="A24" s="248">
        <v>14</v>
      </c>
      <c r="B24" s="249" t="str">
        <f>iUF!B24</f>
        <v>UF14</v>
      </c>
      <c r="C24" s="250" t="str">
        <f>IF(iUF!C24&lt;&gt;"",iUF!C24,"")</f>
        <v>U14</v>
      </c>
      <c r="D24" s="251">
        <v>1.5857000000000001</v>
      </c>
      <c r="E24" s="252"/>
      <c r="F24" s="252"/>
      <c r="G24" s="252">
        <v>37</v>
      </c>
      <c r="H24" s="252"/>
      <c r="I24" s="252">
        <v>25</v>
      </c>
      <c r="J24" s="252"/>
      <c r="K24" s="252"/>
      <c r="L24" s="252"/>
      <c r="M24" s="252"/>
      <c r="N24" s="84"/>
    </row>
    <row r="25" spans="1:14" ht="12.75" customHeight="1">
      <c r="A25" s="248">
        <v>15</v>
      </c>
      <c r="B25" s="249" t="str">
        <f>iUF!B25</f>
        <v>UF15</v>
      </c>
      <c r="C25" s="250" t="str">
        <f>IF(iUF!C25&lt;&gt;"",iUF!C25,"")</f>
        <v>U15</v>
      </c>
      <c r="D25" s="251">
        <v>1.5081</v>
      </c>
      <c r="E25" s="252"/>
      <c r="F25" s="252"/>
      <c r="G25" s="252">
        <v>37</v>
      </c>
      <c r="H25" s="252"/>
      <c r="I25" s="252">
        <v>25</v>
      </c>
      <c r="J25" s="252"/>
      <c r="K25" s="252"/>
      <c r="L25" s="252"/>
      <c r="M25" s="252"/>
      <c r="N25" s="84"/>
    </row>
    <row r="26" spans="1:14" ht="12.75" customHeight="1">
      <c r="A26" s="248">
        <v>16</v>
      </c>
      <c r="B26" s="249" t="str">
        <f>iUF!B26</f>
        <v>UF16</v>
      </c>
      <c r="C26" s="250" t="str">
        <f>IF(iUF!C26&lt;&gt;"",iUF!C26,"")</f>
        <v>U16</v>
      </c>
      <c r="D26" s="251">
        <v>1.6155999999999999</v>
      </c>
      <c r="E26" s="252"/>
      <c r="F26" s="252"/>
      <c r="G26" s="252">
        <v>37</v>
      </c>
      <c r="H26" s="252"/>
      <c r="I26" s="252">
        <v>25</v>
      </c>
      <c r="J26" s="252"/>
      <c r="K26" s="252"/>
      <c r="L26" s="252"/>
      <c r="M26" s="252"/>
      <c r="N26" s="84"/>
    </row>
    <row r="27" spans="1:14" ht="12.75" customHeight="1">
      <c r="A27" s="248">
        <v>17</v>
      </c>
      <c r="B27" s="249" t="str">
        <f>iUF!B27</f>
        <v>UF17</v>
      </c>
      <c r="C27" s="250" t="str">
        <f>IF(iUF!C27&lt;&gt;"",iUF!C27,"")</f>
        <v>U17</v>
      </c>
      <c r="D27" s="251">
        <v>6.1486999999999998</v>
      </c>
      <c r="E27" s="252"/>
      <c r="F27" s="252"/>
      <c r="G27" s="252">
        <v>39</v>
      </c>
      <c r="H27" s="252"/>
      <c r="I27" s="252">
        <v>102</v>
      </c>
      <c r="J27" s="252"/>
      <c r="K27" s="252"/>
      <c r="L27" s="252"/>
      <c r="M27" s="252"/>
      <c r="N27" s="84"/>
    </row>
    <row r="28" spans="1:14" ht="12.75" customHeight="1">
      <c r="A28" s="248">
        <v>18</v>
      </c>
      <c r="B28" s="249" t="str">
        <f>iUF!B28</f>
        <v>UF18</v>
      </c>
      <c r="C28" s="250" t="str">
        <f>IF(iUF!C28&lt;&gt;"",iUF!C28,"")</f>
        <v>U18</v>
      </c>
      <c r="D28" s="251">
        <v>3.7850999999999999</v>
      </c>
      <c r="E28" s="252">
        <v>30</v>
      </c>
      <c r="F28" s="252"/>
      <c r="G28" s="252"/>
      <c r="H28" s="252"/>
      <c r="I28" s="252">
        <v>85</v>
      </c>
      <c r="J28" s="252"/>
      <c r="K28" s="252"/>
      <c r="L28" s="252"/>
      <c r="M28" s="252"/>
      <c r="N28" s="84"/>
    </row>
    <row r="29" spans="1:14" ht="12.75" customHeight="1">
      <c r="A29" s="248">
        <v>19</v>
      </c>
      <c r="B29" s="249" t="str">
        <f>iUF!B29</f>
        <v>UF19</v>
      </c>
      <c r="C29" s="250" t="str">
        <f>IF(iUF!C29&lt;&gt;"",iUF!C29,"")</f>
        <v>U19</v>
      </c>
      <c r="D29" s="251">
        <v>2.7324000000000002</v>
      </c>
      <c r="E29" s="252">
        <v>30</v>
      </c>
      <c r="F29" s="252"/>
      <c r="G29" s="252"/>
      <c r="H29" s="252"/>
      <c r="I29" s="252">
        <v>62</v>
      </c>
      <c r="J29" s="252"/>
      <c r="K29" s="252"/>
      <c r="L29" s="252"/>
      <c r="M29" s="252"/>
      <c r="N29" s="84"/>
    </row>
    <row r="30" spans="1:14" ht="12.75" customHeight="1">
      <c r="A30" s="248">
        <v>20</v>
      </c>
      <c r="B30" s="249" t="str">
        <f>iUF!B30</f>
        <v>UF20</v>
      </c>
      <c r="C30" s="250" t="str">
        <f>IF(iUF!C30&lt;&gt;"",iUF!C30,"")</f>
        <v>U20</v>
      </c>
      <c r="D30" s="251">
        <v>5.1961000000000004</v>
      </c>
      <c r="E30" s="252"/>
      <c r="F30" s="252">
        <v>32</v>
      </c>
      <c r="G30" s="252"/>
      <c r="H30" s="252"/>
      <c r="I30" s="252">
        <v>117</v>
      </c>
      <c r="J30" s="252"/>
      <c r="K30" s="252"/>
      <c r="L30" s="252"/>
      <c r="M30" s="252"/>
      <c r="N30" s="84"/>
    </row>
    <row r="31" spans="1:14" ht="12.75" customHeight="1">
      <c r="A31" s="248">
        <v>21</v>
      </c>
      <c r="B31" s="249" t="str">
        <f>iUF!B31</f>
        <v>UF21</v>
      </c>
      <c r="C31" s="250" t="str">
        <f>IF(iUF!C31&lt;&gt;"",iUF!C31,"")</f>
        <v>U21</v>
      </c>
      <c r="D31" s="251">
        <v>3.8696999999999999</v>
      </c>
      <c r="E31" s="252"/>
      <c r="F31" s="252">
        <v>31</v>
      </c>
      <c r="G31" s="252"/>
      <c r="H31" s="252"/>
      <c r="I31" s="252">
        <v>87</v>
      </c>
      <c r="J31" s="252"/>
      <c r="K31" s="252"/>
      <c r="L31" s="252"/>
      <c r="M31" s="252"/>
      <c r="N31" s="84"/>
    </row>
    <row r="32" spans="1:14" ht="12.75" customHeight="1">
      <c r="A32" s="248">
        <v>22</v>
      </c>
      <c r="B32" s="249" t="str">
        <f>iUF!B32</f>
        <v>UF22</v>
      </c>
      <c r="C32" s="250" t="str">
        <f>IF(iUF!C32&lt;&gt;"",iUF!C32,"")</f>
        <v>U22</v>
      </c>
      <c r="D32" s="251">
        <v>2.7547999999999999</v>
      </c>
      <c r="E32" s="252"/>
      <c r="F32" s="252"/>
      <c r="G32" s="252">
        <v>39</v>
      </c>
      <c r="H32" s="252"/>
      <c r="I32" s="252">
        <v>62</v>
      </c>
      <c r="J32" s="252"/>
      <c r="K32" s="252"/>
      <c r="L32" s="252"/>
      <c r="M32" s="252"/>
      <c r="N32" s="84"/>
    </row>
    <row r="33" spans="1:14" ht="12.75" customHeight="1">
      <c r="A33" s="248">
        <v>23</v>
      </c>
      <c r="B33" s="249" t="str">
        <f>iUF!B33</f>
        <v>UF23</v>
      </c>
      <c r="C33" s="250" t="str">
        <f>IF(iUF!C33&lt;&gt;"",iUF!C33,"")</f>
        <v>U23</v>
      </c>
      <c r="D33" s="251">
        <v>3.7850999999999999</v>
      </c>
      <c r="E33" s="252"/>
      <c r="F33" s="252"/>
      <c r="G33" s="252">
        <v>40</v>
      </c>
      <c r="H33" s="252"/>
      <c r="I33" s="252">
        <v>85</v>
      </c>
      <c r="J33" s="252"/>
      <c r="K33" s="252"/>
      <c r="L33" s="252"/>
      <c r="M33" s="252"/>
      <c r="N33" s="84"/>
    </row>
    <row r="34" spans="1:14" ht="12.75" customHeight="1">
      <c r="A34" s="248">
        <v>24</v>
      </c>
      <c r="B34" s="249" t="str">
        <f>iUF!B34</f>
        <v>UF24</v>
      </c>
      <c r="C34" s="250" t="str">
        <f>IF(iUF!C34&lt;&gt;"",iUF!C34,"")</f>
        <v>U24</v>
      </c>
      <c r="D34" s="251">
        <v>46.326799999999999</v>
      </c>
      <c r="E34" s="252"/>
      <c r="F34" s="252"/>
      <c r="G34" s="252"/>
      <c r="H34" s="252">
        <v>100</v>
      </c>
      <c r="I34" s="252"/>
      <c r="J34" s="252"/>
      <c r="K34" s="252"/>
      <c r="L34" s="252"/>
      <c r="M34" s="252"/>
      <c r="N34" s="84"/>
    </row>
    <row r="35" spans="1:14" ht="12.75" customHeight="1">
      <c r="A35" s="248">
        <v>25</v>
      </c>
      <c r="B35" s="249" t="str">
        <f>iUF!B35</f>
        <v>UF25</v>
      </c>
      <c r="C35" s="250" t="str">
        <f>IF(iUF!C35&lt;&gt;"",iUF!C35,"")</f>
        <v>U25</v>
      </c>
      <c r="D35" s="251">
        <v>23.342600000000001</v>
      </c>
      <c r="E35" s="252"/>
      <c r="F35" s="252"/>
      <c r="G35" s="252"/>
      <c r="H35" s="252">
        <v>100</v>
      </c>
      <c r="I35" s="252"/>
      <c r="J35" s="252"/>
      <c r="K35" s="252"/>
      <c r="L35" s="252"/>
      <c r="M35" s="252"/>
      <c r="N35" s="84"/>
    </row>
    <row r="36" spans="1:14" ht="12.75" customHeight="1">
      <c r="A36" s="248">
        <v>26</v>
      </c>
      <c r="B36" s="249" t="str">
        <f>iUF!B36</f>
        <v>UF26</v>
      </c>
      <c r="C36" s="250" t="str">
        <f>IF(iUF!C36&lt;&gt;"",iUF!C36,"")</f>
        <v>U26</v>
      </c>
      <c r="D36" s="251">
        <v>48.357500000000002</v>
      </c>
      <c r="E36" s="252"/>
      <c r="F36" s="252"/>
      <c r="G36" s="252"/>
      <c r="H36" s="252">
        <v>100</v>
      </c>
      <c r="I36" s="252"/>
      <c r="J36" s="252"/>
      <c r="K36" s="252"/>
      <c r="L36" s="252"/>
      <c r="M36" s="252"/>
      <c r="N36" s="84"/>
    </row>
    <row r="37" spans="1:14" ht="12.75" customHeight="1">
      <c r="A37" s="248">
        <v>27</v>
      </c>
      <c r="B37" s="249" t="str">
        <f>iUF!B37</f>
        <v>UF27</v>
      </c>
      <c r="C37" s="250" t="str">
        <f>IF(iUF!C37&lt;&gt;"",iUF!C37,"")</f>
        <v>U27</v>
      </c>
      <c r="D37" s="251">
        <v>64.144800000000004</v>
      </c>
      <c r="E37" s="252"/>
      <c r="F37" s="252"/>
      <c r="G37" s="252"/>
      <c r="H37" s="252">
        <v>100</v>
      </c>
      <c r="I37" s="252"/>
      <c r="J37" s="252"/>
      <c r="K37" s="252"/>
      <c r="L37" s="252"/>
      <c r="M37" s="252"/>
      <c r="N37" s="84"/>
    </row>
    <row r="38" spans="1:14" ht="12.75" customHeight="1">
      <c r="A38" s="248">
        <v>28</v>
      </c>
      <c r="B38" s="249" t="str">
        <f>iUF!B38</f>
        <v>UF28</v>
      </c>
      <c r="C38" s="250" t="str">
        <f>IF(iUF!C38&lt;&gt;"",iUF!C38,"")</f>
        <v>U28</v>
      </c>
      <c r="D38" s="251">
        <v>55.594200000000001</v>
      </c>
      <c r="E38" s="252"/>
      <c r="F38" s="252"/>
      <c r="G38" s="252"/>
      <c r="H38" s="252">
        <v>100</v>
      </c>
      <c r="I38" s="252"/>
      <c r="J38" s="252"/>
      <c r="K38" s="252"/>
      <c r="L38" s="252"/>
      <c r="M38" s="252"/>
      <c r="N38" s="84"/>
    </row>
    <row r="39" spans="1:14" ht="12.75" customHeight="1">
      <c r="A39" s="248">
        <v>29</v>
      </c>
      <c r="B39" s="249" t="str">
        <f>iUF!B39</f>
        <v>UF29</v>
      </c>
      <c r="C39" s="250" t="str">
        <f>IF(iUF!C39&lt;&gt;"",iUF!C39,"")</f>
        <v>U29</v>
      </c>
      <c r="D39" s="251">
        <v>43.244</v>
      </c>
      <c r="E39" s="252">
        <v>104</v>
      </c>
      <c r="F39" s="252"/>
      <c r="G39" s="252"/>
      <c r="H39" s="252">
        <v>27.777999999999999</v>
      </c>
      <c r="I39" s="252"/>
      <c r="J39" s="252"/>
      <c r="K39" s="252"/>
      <c r="L39" s="252"/>
      <c r="M39" s="252"/>
      <c r="N39" s="84"/>
    </row>
    <row r="40" spans="1:14" ht="12.75" customHeight="1">
      <c r="A40" s="248">
        <v>30</v>
      </c>
      <c r="B40" s="249" t="str">
        <f>iUF!B40</f>
        <v>UF30</v>
      </c>
      <c r="C40" s="250" t="str">
        <f>IF(iUF!C40&lt;&gt;"",iUF!C40,"")</f>
        <v>U30</v>
      </c>
      <c r="D40" s="251">
        <v>39.333500000000001</v>
      </c>
      <c r="E40" s="252">
        <v>97</v>
      </c>
      <c r="F40" s="252"/>
      <c r="G40" s="252"/>
      <c r="H40" s="252">
        <v>27.777999999999999</v>
      </c>
      <c r="I40" s="252"/>
      <c r="J40" s="252"/>
      <c r="K40" s="252"/>
      <c r="L40" s="252"/>
      <c r="M40" s="252"/>
      <c r="N40" s="84"/>
    </row>
    <row r="41" spans="1:14" ht="12.75" customHeight="1">
      <c r="A41" s="248">
        <v>31</v>
      </c>
      <c r="B41" s="249" t="str">
        <f>iUF!B41</f>
        <v>UF31</v>
      </c>
      <c r="C41" s="250" t="str">
        <f>IF(iUF!C41&lt;&gt;"",iUF!C41,"")</f>
        <v>U04</v>
      </c>
      <c r="D41" s="251">
        <v>41.949399999999997</v>
      </c>
      <c r="E41" s="252">
        <v>127</v>
      </c>
      <c r="F41" s="252"/>
      <c r="G41" s="252"/>
      <c r="H41" s="252">
        <v>27.777999999999999</v>
      </c>
      <c r="I41" s="252"/>
      <c r="J41" s="252"/>
      <c r="K41" s="252"/>
      <c r="L41" s="252"/>
      <c r="M41" s="252"/>
      <c r="N41" s="84"/>
    </row>
    <row r="42" spans="1:14" ht="12.75" customHeight="1">
      <c r="A42" s="248">
        <v>32</v>
      </c>
      <c r="B42" s="249" t="str">
        <f>iUF!B42</f>
        <v>UF32</v>
      </c>
      <c r="C42" s="250" t="str">
        <f>IF(iUF!C42&lt;&gt;"",iUF!C42,"")</f>
        <v>U31</v>
      </c>
      <c r="D42" s="251">
        <v>36.135199999999998</v>
      </c>
      <c r="E42" s="252">
        <v>116</v>
      </c>
      <c r="F42" s="252"/>
      <c r="G42" s="252"/>
      <c r="H42" s="252">
        <v>27.777999999999999</v>
      </c>
      <c r="I42" s="252"/>
      <c r="J42" s="252"/>
      <c r="K42" s="252"/>
      <c r="L42" s="252"/>
      <c r="M42" s="252"/>
      <c r="N42" s="84"/>
    </row>
    <row r="43" spans="1:14" ht="12.75" customHeight="1">
      <c r="A43" s="248">
        <v>33</v>
      </c>
      <c r="B43" s="249" t="str">
        <f>iUF!B43</f>
        <v>UF33</v>
      </c>
      <c r="C43" s="250" t="str">
        <f>IF(iUF!C43&lt;&gt;"",iUF!C43,"")</f>
        <v>U32</v>
      </c>
      <c r="D43" s="251">
        <v>49.031399999999998</v>
      </c>
      <c r="E43" s="252">
        <v>168</v>
      </c>
      <c r="F43" s="252"/>
      <c r="G43" s="252"/>
      <c r="H43" s="252">
        <v>27.777999999999999</v>
      </c>
      <c r="I43" s="252"/>
      <c r="J43" s="252"/>
      <c r="K43" s="252"/>
      <c r="L43" s="252"/>
      <c r="M43" s="252"/>
      <c r="N43" s="84"/>
    </row>
    <row r="44" spans="1:14" ht="12.75" customHeight="1">
      <c r="A44" s="248">
        <v>34</v>
      </c>
      <c r="B44" s="249" t="str">
        <f>iUF!B44</f>
        <v>UF34</v>
      </c>
      <c r="C44" s="250" t="str">
        <f>IF(iUF!C44&lt;&gt;"",iUF!C44,"")</f>
        <v>U33</v>
      </c>
      <c r="D44" s="251">
        <v>30.388200000000001</v>
      </c>
      <c r="E44" s="252">
        <v>128</v>
      </c>
      <c r="F44" s="252"/>
      <c r="G44" s="252"/>
      <c r="H44" s="252">
        <v>27.777999999999999</v>
      </c>
      <c r="I44" s="252"/>
      <c r="J44" s="252"/>
      <c r="K44" s="252"/>
      <c r="L44" s="252"/>
      <c r="M44" s="252"/>
      <c r="N44" s="84"/>
    </row>
    <row r="45" spans="1:14" ht="12.75" customHeight="1">
      <c r="A45" s="248">
        <v>35</v>
      </c>
      <c r="B45" s="249" t="str">
        <f>iUF!B45</f>
        <v>UF35</v>
      </c>
      <c r="C45" s="250" t="str">
        <f>IF(iUF!C45&lt;&gt;"",iUF!C45,"")</f>
        <v>U34</v>
      </c>
      <c r="D45" s="251">
        <v>39.436500000000002</v>
      </c>
      <c r="E45" s="252"/>
      <c r="F45" s="252">
        <v>114</v>
      </c>
      <c r="G45" s="252"/>
      <c r="H45" s="252">
        <v>27.777999999999999</v>
      </c>
      <c r="I45" s="252"/>
      <c r="J45" s="252"/>
      <c r="K45" s="252"/>
      <c r="L45" s="252"/>
      <c r="M45" s="252"/>
      <c r="N45" s="84"/>
    </row>
    <row r="46" spans="1:14" ht="12.75" customHeight="1">
      <c r="A46" s="248">
        <v>36</v>
      </c>
      <c r="B46" s="249" t="str">
        <f>iUF!B46</f>
        <v>UF36</v>
      </c>
      <c r="C46" s="250" t="str">
        <f>IF(iUF!C46&lt;&gt;"",iUF!C46,"")</f>
        <v>U35</v>
      </c>
      <c r="D46" s="251">
        <v>31.844000000000001</v>
      </c>
      <c r="E46" s="252"/>
      <c r="F46" s="252">
        <v>96</v>
      </c>
      <c r="G46" s="252"/>
      <c r="H46" s="252">
        <v>27.777999999999999</v>
      </c>
      <c r="I46" s="252"/>
      <c r="J46" s="252"/>
      <c r="K46" s="252"/>
      <c r="L46" s="252"/>
      <c r="M46" s="252"/>
      <c r="N46" s="84"/>
    </row>
    <row r="47" spans="1:14" ht="12.75" customHeight="1">
      <c r="A47" s="248">
        <v>37</v>
      </c>
      <c r="B47" s="249" t="str">
        <f>iUF!B47</f>
        <v>UF37</v>
      </c>
      <c r="C47" s="250" t="str">
        <f>IF(iUF!C47&lt;&gt;"",iUF!C47,"")</f>
        <v>U36</v>
      </c>
      <c r="D47" s="251">
        <v>29.873000000000001</v>
      </c>
      <c r="E47" s="252"/>
      <c r="F47" s="252">
        <v>115</v>
      </c>
      <c r="G47" s="252"/>
      <c r="H47" s="252">
        <v>27.777999999999999</v>
      </c>
      <c r="I47" s="252"/>
      <c r="J47" s="252"/>
      <c r="K47" s="252"/>
      <c r="L47" s="252"/>
      <c r="M47" s="252"/>
      <c r="N47" s="84"/>
    </row>
    <row r="48" spans="1:14" ht="12.75" customHeight="1">
      <c r="A48" s="248">
        <v>38</v>
      </c>
      <c r="B48" s="249" t="str">
        <f>iUF!B48</f>
        <v>UF38</v>
      </c>
      <c r="C48" s="250" t="str">
        <f>IF(iUF!C48&lt;&gt;"",iUF!C48,"")</f>
        <v>U37</v>
      </c>
      <c r="D48" s="251">
        <v>30.2851</v>
      </c>
      <c r="E48" s="252"/>
      <c r="F48" s="252">
        <v>116</v>
      </c>
      <c r="G48" s="252"/>
      <c r="H48" s="252">
        <v>27.777999999999999</v>
      </c>
      <c r="I48" s="252"/>
      <c r="J48" s="252"/>
      <c r="K48" s="252"/>
      <c r="L48" s="252"/>
      <c r="M48" s="252"/>
      <c r="N48" s="84"/>
    </row>
    <row r="49" spans="1:14" ht="12.75" customHeight="1">
      <c r="A49" s="248">
        <v>39</v>
      </c>
      <c r="B49" s="249" t="str">
        <f>iUF!B49</f>
        <v>UF39</v>
      </c>
      <c r="C49" s="250" t="str">
        <f>IF(iUF!C49&lt;&gt;"",iUF!C49,"")</f>
        <v>U38</v>
      </c>
      <c r="D49" s="251">
        <v>39.741100000000003</v>
      </c>
      <c r="E49" s="252"/>
      <c r="F49" s="252">
        <v>167</v>
      </c>
      <c r="G49" s="252"/>
      <c r="H49" s="252">
        <v>27.777999999999999</v>
      </c>
      <c r="I49" s="252"/>
      <c r="J49" s="252"/>
      <c r="K49" s="252"/>
      <c r="L49" s="252"/>
      <c r="M49" s="252"/>
      <c r="N49" s="84"/>
    </row>
    <row r="50" spans="1:14" ht="12.75" customHeight="1">
      <c r="A50" s="248">
        <v>40</v>
      </c>
      <c r="B50" s="249" t="str">
        <f>iUF!B50</f>
        <v>UF40</v>
      </c>
      <c r="C50" s="250" t="str">
        <f>IF(iUF!C50&lt;&gt;"",iUF!C50,"")</f>
        <v>U39</v>
      </c>
      <c r="D50" s="251">
        <v>29.089099999999998</v>
      </c>
      <c r="E50" s="252"/>
      <c r="F50" s="252">
        <v>137</v>
      </c>
      <c r="G50" s="252"/>
      <c r="H50" s="252">
        <v>27.777999999999999</v>
      </c>
      <c r="I50" s="252"/>
      <c r="J50" s="252"/>
      <c r="K50" s="252"/>
      <c r="L50" s="252"/>
      <c r="M50" s="252"/>
      <c r="N50" s="84"/>
    </row>
    <row r="51" spans="1:14" ht="12.75" customHeight="1">
      <c r="A51" s="248">
        <v>41</v>
      </c>
      <c r="B51" s="249" t="str">
        <f>iUF!B51</f>
        <v>UF41</v>
      </c>
      <c r="C51" s="250" t="str">
        <f>IF(iUF!C51&lt;&gt;"",iUF!C51,"")</f>
        <v>U40</v>
      </c>
      <c r="D51" s="251">
        <v>36.578699999999998</v>
      </c>
      <c r="E51" s="252"/>
      <c r="F51" s="252"/>
      <c r="G51" s="252">
        <v>98</v>
      </c>
      <c r="H51" s="252">
        <v>27.777999999999999</v>
      </c>
      <c r="I51" s="252"/>
      <c r="J51" s="252"/>
      <c r="K51" s="252"/>
      <c r="L51" s="252"/>
      <c r="M51" s="252"/>
      <c r="N51" s="84"/>
    </row>
    <row r="52" spans="1:14" ht="12.75" customHeight="1">
      <c r="A52" s="248">
        <v>42</v>
      </c>
      <c r="B52" s="249" t="str">
        <f>iUF!B52</f>
        <v>UF42</v>
      </c>
      <c r="C52" s="250" t="str">
        <f>IF(iUF!C52&lt;&gt;"",iUF!C52,"")</f>
        <v>U41</v>
      </c>
      <c r="D52" s="251">
        <v>43.960700000000003</v>
      </c>
      <c r="E52" s="252"/>
      <c r="F52" s="252"/>
      <c r="G52" s="252">
        <v>112</v>
      </c>
      <c r="H52" s="252">
        <v>27.777999999999999</v>
      </c>
      <c r="I52" s="252"/>
      <c r="J52" s="252"/>
      <c r="K52" s="252"/>
      <c r="L52" s="252"/>
      <c r="M52" s="252"/>
      <c r="N52" s="84"/>
    </row>
    <row r="53" spans="1:14" ht="12.75" customHeight="1">
      <c r="A53" s="248">
        <v>43</v>
      </c>
      <c r="B53" s="249" t="str">
        <f>iUF!B53</f>
        <v>UF43</v>
      </c>
      <c r="C53" s="250" t="str">
        <f>IF(iUF!C53&lt;&gt;"",iUF!C53,"")</f>
        <v>U42</v>
      </c>
      <c r="D53" s="251">
        <v>36.8429</v>
      </c>
      <c r="E53" s="252"/>
      <c r="F53" s="252"/>
      <c r="G53" s="252">
        <v>130</v>
      </c>
      <c r="H53" s="252">
        <v>27.777999999999999</v>
      </c>
      <c r="I53" s="252"/>
      <c r="J53" s="252"/>
      <c r="K53" s="252"/>
      <c r="L53" s="252"/>
      <c r="M53" s="252"/>
      <c r="N53" s="84"/>
    </row>
    <row r="54" spans="1:14" ht="12.75" customHeight="1">
      <c r="A54" s="248">
        <v>44</v>
      </c>
      <c r="B54" s="249" t="str">
        <f>iUF!B54</f>
        <v>UF44</v>
      </c>
      <c r="C54" s="250" t="str">
        <f>IF(iUF!C54&lt;&gt;"",iUF!C54,"")</f>
        <v>U43</v>
      </c>
      <c r="D54" s="251">
        <v>40.372700000000002</v>
      </c>
      <c r="E54" s="252"/>
      <c r="F54" s="252"/>
      <c r="G54" s="252">
        <v>137</v>
      </c>
      <c r="H54" s="252">
        <v>27.777999999999999</v>
      </c>
      <c r="I54" s="252"/>
      <c r="J54" s="252"/>
      <c r="K54" s="252"/>
      <c r="L54" s="252"/>
      <c r="M54" s="252"/>
      <c r="N54" s="84"/>
    </row>
    <row r="55" spans="1:14" ht="12.75" customHeight="1">
      <c r="A55" s="248">
        <v>45</v>
      </c>
      <c r="B55" s="249" t="str">
        <f>iUF!B55</f>
        <v>UF45</v>
      </c>
      <c r="C55" s="250" t="str">
        <f>IF(iUF!C55&lt;&gt;"",iUF!C55,"")</f>
        <v>U44</v>
      </c>
      <c r="D55" s="251">
        <v>81.305199999999999</v>
      </c>
      <c r="E55" s="252"/>
      <c r="F55" s="252"/>
      <c r="G55" s="252">
        <v>257</v>
      </c>
      <c r="H55" s="252">
        <v>27.777999999999999</v>
      </c>
      <c r="I55" s="252"/>
      <c r="J55" s="252"/>
      <c r="K55" s="252"/>
      <c r="L55" s="252"/>
      <c r="M55" s="252"/>
      <c r="N55" s="84"/>
    </row>
    <row r="56" spans="1:14" ht="12.75" customHeight="1">
      <c r="A56" s="248">
        <v>46</v>
      </c>
      <c r="B56" s="249" t="str">
        <f>iUF!B56</f>
        <v>UF46</v>
      </c>
      <c r="C56" s="250" t="str">
        <f>IF(iUF!C56&lt;&gt;"",iUF!C56,"")</f>
        <v>U45</v>
      </c>
      <c r="D56" s="251">
        <v>16.851900000000001</v>
      </c>
      <c r="E56" s="252">
        <v>26</v>
      </c>
      <c r="F56" s="252"/>
      <c r="G56" s="252"/>
      <c r="H56" s="252">
        <v>27.774000000000001</v>
      </c>
      <c r="I56" s="252"/>
      <c r="J56" s="252"/>
      <c r="K56" s="252"/>
      <c r="L56" s="252"/>
      <c r="M56" s="252"/>
      <c r="N56" s="84"/>
    </row>
    <row r="57" spans="1:14" ht="12.75" customHeight="1">
      <c r="A57" s="248">
        <v>47</v>
      </c>
      <c r="B57" s="249" t="str">
        <f>iUF!B57</f>
        <v>UF47</v>
      </c>
      <c r="C57" s="250" t="str">
        <f>IF(iUF!C57&lt;&gt;"",iUF!C57,"")</f>
        <v>U46</v>
      </c>
      <c r="D57" s="251">
        <v>12.6538</v>
      </c>
      <c r="E57" s="252"/>
      <c r="F57" s="252">
        <v>24</v>
      </c>
      <c r="G57" s="252"/>
      <c r="H57" s="252"/>
      <c r="I57" s="252"/>
      <c r="J57" s="252"/>
      <c r="K57" s="252"/>
      <c r="L57" s="252"/>
      <c r="M57" s="252"/>
      <c r="N57" s="84"/>
    </row>
    <row r="58" spans="1:14" hidden="1">
      <c r="A58" s="250">
        <v>48</v>
      </c>
      <c r="B58" s="249" t="str">
        <f>iUF!B58</f>
        <v>UF48</v>
      </c>
      <c r="C58" s="250" t="str">
        <f>IF(iUF!C58&lt;&gt;"",iUF!C58,"")</f>
        <v/>
      </c>
      <c r="D58" s="252"/>
      <c r="E58" s="252"/>
      <c r="F58" s="252"/>
      <c r="G58" s="252"/>
      <c r="H58" s="252"/>
      <c r="I58" s="252"/>
      <c r="J58" s="252"/>
      <c r="K58" s="252"/>
      <c r="L58" s="252"/>
      <c r="M58" s="252"/>
      <c r="N58" s="84"/>
    </row>
    <row r="59" spans="1:14" hidden="1">
      <c r="A59" s="250">
        <v>49</v>
      </c>
      <c r="B59" s="249" t="str">
        <f>iUF!B59</f>
        <v>UF49</v>
      </c>
      <c r="C59" s="250" t="str">
        <f>IF(iUF!C59&lt;&gt;"",iUF!C59,"")</f>
        <v/>
      </c>
      <c r="D59" s="252"/>
      <c r="E59" s="252"/>
      <c r="F59" s="252"/>
      <c r="G59" s="252"/>
      <c r="H59" s="252"/>
      <c r="I59" s="252"/>
      <c r="J59" s="252"/>
      <c r="K59" s="252"/>
      <c r="L59" s="252"/>
      <c r="M59" s="252"/>
      <c r="N59" s="84"/>
    </row>
    <row r="60" spans="1:14" hidden="1">
      <c r="A60" s="250">
        <v>50</v>
      </c>
      <c r="B60" s="249" t="str">
        <f>iUF!B60</f>
        <v>UF50</v>
      </c>
      <c r="C60" s="250" t="str">
        <f>IF(iUF!C60&lt;&gt;"",iUF!C60,"")</f>
        <v/>
      </c>
      <c r="D60" s="252"/>
      <c r="E60" s="252"/>
      <c r="F60" s="252"/>
      <c r="G60" s="252"/>
      <c r="H60" s="252"/>
      <c r="I60" s="252"/>
      <c r="J60" s="252"/>
      <c r="K60" s="252"/>
      <c r="L60" s="252"/>
      <c r="M60" s="252"/>
      <c r="N60" s="84"/>
    </row>
    <row r="61" spans="1:14" hidden="1">
      <c r="A61" s="250">
        <v>51</v>
      </c>
      <c r="B61" s="249" t="str">
        <f>iUF!B61</f>
        <v>UF51</v>
      </c>
      <c r="C61" s="250" t="str">
        <f>IF(iUF!C61&lt;&gt;"",iUF!C61,"")</f>
        <v/>
      </c>
      <c r="D61" s="252"/>
      <c r="E61" s="252"/>
      <c r="F61" s="252"/>
      <c r="G61" s="252"/>
      <c r="H61" s="252"/>
      <c r="I61" s="252"/>
      <c r="J61" s="252"/>
      <c r="K61" s="252"/>
      <c r="L61" s="252"/>
      <c r="M61" s="252"/>
      <c r="N61" s="84"/>
    </row>
    <row r="62" spans="1:14" hidden="1">
      <c r="A62" s="250">
        <v>52</v>
      </c>
      <c r="B62" s="249" t="str">
        <f>iUF!B62</f>
        <v>UF52</v>
      </c>
      <c r="C62" s="250" t="str">
        <f>IF(iUF!C62&lt;&gt;"",iUF!C62,"")</f>
        <v/>
      </c>
      <c r="D62" s="252"/>
      <c r="E62" s="252"/>
      <c r="F62" s="252"/>
      <c r="G62" s="252"/>
      <c r="H62" s="252"/>
      <c r="I62" s="252"/>
      <c r="J62" s="252"/>
      <c r="K62" s="252"/>
      <c r="L62" s="252"/>
      <c r="M62" s="252"/>
      <c r="N62" s="84"/>
    </row>
    <row r="63" spans="1:14" hidden="1">
      <c r="A63" s="250">
        <v>53</v>
      </c>
      <c r="B63" s="249" t="str">
        <f>iUF!B63</f>
        <v>UF53</v>
      </c>
      <c r="C63" s="250" t="str">
        <f>IF(iUF!C63&lt;&gt;"",iUF!C63,"")</f>
        <v/>
      </c>
      <c r="D63" s="252"/>
      <c r="E63" s="252"/>
      <c r="F63" s="252"/>
      <c r="G63" s="252"/>
      <c r="H63" s="252"/>
      <c r="I63" s="252"/>
      <c r="J63" s="252"/>
      <c r="K63" s="252"/>
      <c r="L63" s="252"/>
      <c r="M63" s="252"/>
      <c r="N63" s="84"/>
    </row>
    <row r="64" spans="1:14" hidden="1">
      <c r="A64" s="250">
        <v>54</v>
      </c>
      <c r="B64" s="249" t="str">
        <f>iUF!B64</f>
        <v>UF54</v>
      </c>
      <c r="C64" s="250" t="str">
        <f>IF(iUF!C64&lt;&gt;"",iUF!C64,"")</f>
        <v/>
      </c>
      <c r="D64" s="252"/>
      <c r="E64" s="252"/>
      <c r="F64" s="252"/>
      <c r="G64" s="252"/>
      <c r="H64" s="252"/>
      <c r="I64" s="252"/>
      <c r="J64" s="252"/>
      <c r="K64" s="252"/>
      <c r="L64" s="252"/>
      <c r="M64" s="252"/>
      <c r="N64" s="84"/>
    </row>
    <row r="65" spans="1:14" hidden="1">
      <c r="A65" s="250">
        <v>55</v>
      </c>
      <c r="B65" s="249" t="str">
        <f>iUF!B65</f>
        <v>UF55</v>
      </c>
      <c r="C65" s="250" t="str">
        <f>IF(iUF!C65&lt;&gt;"",iUF!C65,"")</f>
        <v/>
      </c>
      <c r="D65" s="252"/>
      <c r="E65" s="252"/>
      <c r="F65" s="252"/>
      <c r="G65" s="252"/>
      <c r="H65" s="252"/>
      <c r="I65" s="252"/>
      <c r="J65" s="252"/>
      <c r="K65" s="252"/>
      <c r="L65" s="252"/>
      <c r="M65" s="252"/>
      <c r="N65" s="84"/>
    </row>
    <row r="66" spans="1:14" hidden="1">
      <c r="A66" s="250">
        <v>56</v>
      </c>
      <c r="B66" s="249" t="str">
        <f>iUF!B66</f>
        <v>UF56</v>
      </c>
      <c r="C66" s="250" t="str">
        <f>IF(iUF!C66&lt;&gt;"",iUF!C66,"")</f>
        <v/>
      </c>
      <c r="D66" s="252"/>
      <c r="E66" s="252"/>
      <c r="F66" s="252"/>
      <c r="G66" s="252"/>
      <c r="H66" s="252"/>
      <c r="I66" s="252"/>
      <c r="J66" s="252"/>
      <c r="K66" s="252"/>
      <c r="L66" s="252"/>
      <c r="M66" s="252"/>
      <c r="N66" s="84"/>
    </row>
    <row r="67" spans="1:14" hidden="1">
      <c r="A67" s="250">
        <v>57</v>
      </c>
      <c r="B67" s="249" t="str">
        <f>iUF!B67</f>
        <v>UF57</v>
      </c>
      <c r="C67" s="250" t="str">
        <f>IF(iUF!C67&lt;&gt;"",iUF!C67,"")</f>
        <v/>
      </c>
      <c r="D67" s="252"/>
      <c r="E67" s="252"/>
      <c r="F67" s="252"/>
      <c r="G67" s="252"/>
      <c r="H67" s="252"/>
      <c r="I67" s="252"/>
      <c r="J67" s="252"/>
      <c r="K67" s="252"/>
      <c r="L67" s="252"/>
      <c r="M67" s="252"/>
      <c r="N67" s="84"/>
    </row>
    <row r="68" spans="1:14" hidden="1">
      <c r="A68" s="250">
        <v>58</v>
      </c>
      <c r="B68" s="249" t="str">
        <f>iUF!B68</f>
        <v>UF58</v>
      </c>
      <c r="C68" s="250" t="str">
        <f>IF(iUF!C68&lt;&gt;"",iUF!C68,"")</f>
        <v/>
      </c>
      <c r="D68" s="252"/>
      <c r="E68" s="252"/>
      <c r="F68" s="252"/>
      <c r="G68" s="252"/>
      <c r="H68" s="252"/>
      <c r="I68" s="252"/>
      <c r="J68" s="252"/>
      <c r="K68" s="252"/>
      <c r="L68" s="252"/>
      <c r="M68" s="252"/>
      <c r="N68" s="84"/>
    </row>
    <row r="69" spans="1:14" hidden="1">
      <c r="A69" s="250">
        <v>59</v>
      </c>
      <c r="B69" s="249" t="str">
        <f>iUF!B69</f>
        <v>UF59</v>
      </c>
      <c r="C69" s="250" t="str">
        <f>IF(iUF!C69&lt;&gt;"",iUF!C69,"")</f>
        <v/>
      </c>
      <c r="D69" s="252"/>
      <c r="E69" s="252"/>
      <c r="F69" s="252"/>
      <c r="G69" s="252"/>
      <c r="H69" s="252"/>
      <c r="I69" s="252"/>
      <c r="J69" s="252"/>
      <c r="K69" s="252"/>
      <c r="L69" s="252"/>
      <c r="M69" s="252"/>
      <c r="N69" s="84"/>
    </row>
    <row r="70" spans="1:14" hidden="1">
      <c r="A70" s="250">
        <v>60</v>
      </c>
      <c r="B70" s="249" t="str">
        <f>iUF!B70</f>
        <v>UF60</v>
      </c>
      <c r="C70" s="250" t="str">
        <f>IF(iUF!C70&lt;&gt;"",iUF!C70,"")</f>
        <v/>
      </c>
      <c r="D70" s="252"/>
      <c r="E70" s="252"/>
      <c r="F70" s="252"/>
      <c r="G70" s="252"/>
      <c r="H70" s="252"/>
      <c r="I70" s="252"/>
      <c r="J70" s="252"/>
      <c r="K70" s="252"/>
      <c r="L70" s="252"/>
      <c r="M70" s="252"/>
      <c r="N70" s="84"/>
    </row>
    <row r="71" spans="1:14" hidden="1">
      <c r="A71" s="250">
        <v>61</v>
      </c>
      <c r="B71" s="249" t="str">
        <f>iUF!B71</f>
        <v>UF61</v>
      </c>
      <c r="C71" s="250" t="str">
        <f>IF(iUF!C71&lt;&gt;"",iUF!C71,"")</f>
        <v/>
      </c>
      <c r="D71" s="252"/>
      <c r="E71" s="252"/>
      <c r="F71" s="252"/>
      <c r="G71" s="252"/>
      <c r="H71" s="252"/>
      <c r="I71" s="252"/>
      <c r="J71" s="252"/>
      <c r="K71" s="252"/>
      <c r="L71" s="252"/>
      <c r="M71" s="252"/>
      <c r="N71" s="84"/>
    </row>
    <row r="72" spans="1:14" hidden="1">
      <c r="A72" s="250">
        <v>62</v>
      </c>
      <c r="B72" s="249" t="str">
        <f>iUF!B72</f>
        <v>UF62</v>
      </c>
      <c r="C72" s="250" t="str">
        <f>IF(iUF!C72&lt;&gt;"",iUF!C72,"")</f>
        <v/>
      </c>
      <c r="D72" s="252"/>
      <c r="E72" s="252"/>
      <c r="F72" s="252"/>
      <c r="G72" s="252"/>
      <c r="H72" s="252"/>
      <c r="I72" s="252"/>
      <c r="J72" s="252"/>
      <c r="K72" s="252"/>
      <c r="L72" s="252"/>
      <c r="M72" s="252"/>
      <c r="N72" s="84"/>
    </row>
    <row r="73" spans="1:14" hidden="1">
      <c r="A73" s="250">
        <v>63</v>
      </c>
      <c r="B73" s="249" t="str">
        <f>iUF!B73</f>
        <v>UF63</v>
      </c>
      <c r="C73" s="250" t="str">
        <f>IF(iUF!C73&lt;&gt;"",iUF!C73,"")</f>
        <v/>
      </c>
      <c r="D73" s="252"/>
      <c r="E73" s="252"/>
      <c r="F73" s="252"/>
      <c r="G73" s="252"/>
      <c r="H73" s="252"/>
      <c r="I73" s="252"/>
      <c r="J73" s="252"/>
      <c r="K73" s="252"/>
      <c r="L73" s="252"/>
      <c r="M73" s="252"/>
      <c r="N73" s="84"/>
    </row>
    <row r="74" spans="1:14" hidden="1">
      <c r="A74" s="250">
        <v>64</v>
      </c>
      <c r="B74" s="249" t="str">
        <f>iUF!B74</f>
        <v>UF64</v>
      </c>
      <c r="C74" s="250" t="str">
        <f>IF(iUF!C74&lt;&gt;"",iUF!C74,"")</f>
        <v/>
      </c>
      <c r="D74" s="252"/>
      <c r="E74" s="252"/>
      <c r="F74" s="252"/>
      <c r="G74" s="252"/>
      <c r="H74" s="252"/>
      <c r="I74" s="252"/>
      <c r="J74" s="252"/>
      <c r="K74" s="252"/>
      <c r="L74" s="252"/>
      <c r="M74" s="252"/>
      <c r="N74" s="84"/>
    </row>
    <row r="75" spans="1:14" hidden="1">
      <c r="A75" s="250">
        <v>65</v>
      </c>
      <c r="B75" s="249" t="str">
        <f>iUF!B75</f>
        <v>UF65</v>
      </c>
      <c r="C75" s="250" t="str">
        <f>IF(iUF!C75&lt;&gt;"",iUF!C75,"")</f>
        <v/>
      </c>
      <c r="D75" s="252"/>
      <c r="E75" s="252"/>
      <c r="F75" s="252"/>
      <c r="G75" s="252"/>
      <c r="H75" s="252"/>
      <c r="I75" s="252"/>
      <c r="J75" s="252"/>
      <c r="K75" s="252"/>
      <c r="L75" s="252"/>
      <c r="M75" s="252"/>
      <c r="N75" s="84"/>
    </row>
    <row r="76" spans="1:14" hidden="1">
      <c r="A76" s="250">
        <v>66</v>
      </c>
      <c r="B76" s="249" t="str">
        <f>iUF!B76</f>
        <v>UF66</v>
      </c>
      <c r="C76" s="250" t="str">
        <f>IF(iUF!C76&lt;&gt;"",iUF!C76,"")</f>
        <v/>
      </c>
      <c r="D76" s="252"/>
      <c r="E76" s="252"/>
      <c r="F76" s="252"/>
      <c r="G76" s="252"/>
      <c r="H76" s="252"/>
      <c r="I76" s="252"/>
      <c r="J76" s="252"/>
      <c r="K76" s="252"/>
      <c r="L76" s="252"/>
      <c r="M76" s="252"/>
      <c r="N76" s="84"/>
    </row>
    <row r="77" spans="1:14" hidden="1">
      <c r="A77" s="250">
        <v>67</v>
      </c>
      <c r="B77" s="249" t="str">
        <f>iUF!B77</f>
        <v>UF67</v>
      </c>
      <c r="C77" s="250" t="str">
        <f>IF(iUF!C77&lt;&gt;"",iUF!C77,"")</f>
        <v/>
      </c>
      <c r="D77" s="252"/>
      <c r="E77" s="252"/>
      <c r="F77" s="252"/>
      <c r="G77" s="252"/>
      <c r="H77" s="252"/>
      <c r="I77" s="252"/>
      <c r="J77" s="252"/>
      <c r="K77" s="252"/>
      <c r="L77" s="252"/>
      <c r="M77" s="252"/>
      <c r="N77" s="84"/>
    </row>
    <row r="78" spans="1:14" hidden="1">
      <c r="A78" s="250">
        <v>68</v>
      </c>
      <c r="B78" s="249" t="str">
        <f>iUF!B78</f>
        <v>UF68</v>
      </c>
      <c r="C78" s="250" t="str">
        <f>IF(iUF!C78&lt;&gt;"",iUF!C78,"")</f>
        <v/>
      </c>
      <c r="D78" s="252"/>
      <c r="E78" s="252"/>
      <c r="F78" s="252"/>
      <c r="G78" s="252"/>
      <c r="H78" s="252"/>
      <c r="I78" s="252"/>
      <c r="J78" s="252"/>
      <c r="K78" s="252"/>
      <c r="L78" s="252"/>
      <c r="M78" s="252"/>
      <c r="N78" s="84"/>
    </row>
    <row r="79" spans="1:14" hidden="1">
      <c r="A79" s="250">
        <v>69</v>
      </c>
      <c r="B79" s="249" t="str">
        <f>iUF!B79</f>
        <v>UF69</v>
      </c>
      <c r="C79" s="250" t="str">
        <f>IF(iUF!C79&lt;&gt;"",iUF!C79,"")</f>
        <v/>
      </c>
      <c r="D79" s="252"/>
      <c r="E79" s="252"/>
      <c r="F79" s="252"/>
      <c r="G79" s="252"/>
      <c r="H79" s="252"/>
      <c r="I79" s="252"/>
      <c r="J79" s="252"/>
      <c r="K79" s="252"/>
      <c r="L79" s="252"/>
      <c r="M79" s="252"/>
      <c r="N79" s="84"/>
    </row>
    <row r="80" spans="1:14" hidden="1">
      <c r="A80" s="250">
        <v>70</v>
      </c>
      <c r="B80" s="249" t="str">
        <f>iUF!B80</f>
        <v>UF70</v>
      </c>
      <c r="C80" s="250" t="str">
        <f>IF(iUF!C80&lt;&gt;"",iUF!C80,"")</f>
        <v/>
      </c>
      <c r="D80" s="252"/>
      <c r="E80" s="252"/>
      <c r="F80" s="252"/>
      <c r="G80" s="252"/>
      <c r="H80" s="252"/>
      <c r="I80" s="252"/>
      <c r="J80" s="252"/>
      <c r="K80" s="252"/>
      <c r="L80" s="252"/>
      <c r="M80" s="252"/>
      <c r="N80" s="84"/>
    </row>
    <row r="81" spans="1:14" hidden="1">
      <c r="A81" s="250">
        <v>71</v>
      </c>
      <c r="B81" s="249" t="str">
        <f>iUF!B81</f>
        <v>UF71</v>
      </c>
      <c r="C81" s="250" t="str">
        <f>IF(iUF!C81&lt;&gt;"",iUF!C81,"")</f>
        <v/>
      </c>
      <c r="D81" s="252"/>
      <c r="E81" s="252"/>
      <c r="F81" s="252"/>
      <c r="G81" s="252"/>
      <c r="H81" s="252"/>
      <c r="I81" s="252"/>
      <c r="J81" s="252"/>
      <c r="K81" s="252"/>
      <c r="L81" s="252"/>
      <c r="M81" s="252"/>
      <c r="N81" s="84"/>
    </row>
    <row r="82" spans="1:14" hidden="1">
      <c r="A82" s="250">
        <v>72</v>
      </c>
      <c r="B82" s="249" t="str">
        <f>iUF!B82</f>
        <v>UF72</v>
      </c>
      <c r="C82" s="250" t="str">
        <f>IF(iUF!C82&lt;&gt;"",iUF!C82,"")</f>
        <v/>
      </c>
      <c r="D82" s="252"/>
      <c r="E82" s="252"/>
      <c r="F82" s="252"/>
      <c r="G82" s="252"/>
      <c r="H82" s="252"/>
      <c r="I82" s="252"/>
      <c r="J82" s="252"/>
      <c r="K82" s="252"/>
      <c r="L82" s="252"/>
      <c r="M82" s="252"/>
      <c r="N82" s="84"/>
    </row>
    <row r="83" spans="1:14" hidden="1">
      <c r="A83" s="250">
        <v>73</v>
      </c>
      <c r="B83" s="249" t="str">
        <f>iUF!B83</f>
        <v>UF73</v>
      </c>
      <c r="C83" s="250" t="str">
        <f>IF(iUF!C83&lt;&gt;"",iUF!C83,"")</f>
        <v/>
      </c>
      <c r="D83" s="252"/>
      <c r="E83" s="252"/>
      <c r="F83" s="252"/>
      <c r="G83" s="252"/>
      <c r="H83" s="252"/>
      <c r="I83" s="252"/>
      <c r="J83" s="252"/>
      <c r="K83" s="252"/>
      <c r="L83" s="252"/>
      <c r="M83" s="252"/>
      <c r="N83" s="84"/>
    </row>
    <row r="84" spans="1:14" hidden="1">
      <c r="A84" s="250">
        <v>74</v>
      </c>
      <c r="B84" s="249" t="str">
        <f>iUF!B84</f>
        <v>UF74</v>
      </c>
      <c r="C84" s="250" t="str">
        <f>IF(iUF!C84&lt;&gt;"",iUF!C84,"")</f>
        <v/>
      </c>
      <c r="D84" s="252"/>
      <c r="E84" s="252"/>
      <c r="F84" s="252"/>
      <c r="G84" s="252"/>
      <c r="H84" s="252"/>
      <c r="I84" s="252"/>
      <c r="J84" s="252"/>
      <c r="K84" s="252"/>
      <c r="L84" s="252"/>
      <c r="M84" s="252"/>
      <c r="N84" s="84"/>
    </row>
    <row r="85" spans="1:14" hidden="1">
      <c r="A85" s="250">
        <v>75</v>
      </c>
      <c r="B85" s="249" t="str">
        <f>iUF!B85</f>
        <v>UF75</v>
      </c>
      <c r="C85" s="250" t="str">
        <f>IF(iUF!C85&lt;&gt;"",iUF!C85,"")</f>
        <v/>
      </c>
      <c r="D85" s="252"/>
      <c r="E85" s="252"/>
      <c r="F85" s="252"/>
      <c r="G85" s="252"/>
      <c r="H85" s="252"/>
      <c r="I85" s="252"/>
      <c r="J85" s="252"/>
      <c r="K85" s="252"/>
      <c r="L85" s="252"/>
      <c r="M85" s="252"/>
      <c r="N85" s="84"/>
    </row>
    <row r="86" spans="1:14" hidden="1">
      <c r="A86" s="250">
        <v>76</v>
      </c>
      <c r="B86" s="249" t="str">
        <f>iUF!B86</f>
        <v>UF76</v>
      </c>
      <c r="C86" s="250" t="str">
        <f>IF(iUF!C86&lt;&gt;"",iUF!C86,"")</f>
        <v/>
      </c>
      <c r="D86" s="252"/>
      <c r="E86" s="252"/>
      <c r="F86" s="252"/>
      <c r="G86" s="252"/>
      <c r="H86" s="252"/>
      <c r="I86" s="252"/>
      <c r="J86" s="252"/>
      <c r="K86" s="252"/>
      <c r="L86" s="252"/>
      <c r="M86" s="252"/>
      <c r="N86" s="84"/>
    </row>
    <row r="87" spans="1:14" hidden="1">
      <c r="A87" s="250">
        <v>77</v>
      </c>
      <c r="B87" s="249" t="str">
        <f>iUF!B87</f>
        <v>UF77</v>
      </c>
      <c r="C87" s="250" t="str">
        <f>IF(iUF!C87&lt;&gt;"",iUF!C87,"")</f>
        <v/>
      </c>
      <c r="D87" s="252"/>
      <c r="E87" s="252"/>
      <c r="F87" s="252"/>
      <c r="G87" s="252"/>
      <c r="H87" s="252"/>
      <c r="I87" s="252"/>
      <c r="J87" s="252"/>
      <c r="K87" s="252"/>
      <c r="L87" s="252"/>
      <c r="M87" s="252"/>
      <c r="N87" s="84"/>
    </row>
    <row r="88" spans="1:14" hidden="1">
      <c r="A88" s="250">
        <v>78</v>
      </c>
      <c r="B88" s="249" t="str">
        <f>iUF!B88</f>
        <v>UF78</v>
      </c>
      <c r="C88" s="250" t="str">
        <f>IF(iUF!C88&lt;&gt;"",iUF!C88,"")</f>
        <v/>
      </c>
      <c r="D88" s="252"/>
      <c r="E88" s="252"/>
      <c r="F88" s="252"/>
      <c r="G88" s="252"/>
      <c r="H88" s="252"/>
      <c r="I88" s="252"/>
      <c r="J88" s="252"/>
      <c r="K88" s="252"/>
      <c r="L88" s="252"/>
      <c r="M88" s="252"/>
      <c r="N88" s="84"/>
    </row>
    <row r="89" spans="1:14" hidden="1">
      <c r="A89" s="250">
        <v>79</v>
      </c>
      <c r="B89" s="249" t="str">
        <f>iUF!B89</f>
        <v>UF79</v>
      </c>
      <c r="C89" s="250" t="str">
        <f>IF(iUF!C89&lt;&gt;"",iUF!C89,"")</f>
        <v/>
      </c>
      <c r="D89" s="252"/>
      <c r="E89" s="252"/>
      <c r="F89" s="252"/>
      <c r="G89" s="252"/>
      <c r="H89" s="252"/>
      <c r="I89" s="252"/>
      <c r="J89" s="252"/>
      <c r="K89" s="252"/>
      <c r="L89" s="252"/>
      <c r="M89" s="252"/>
      <c r="N89" s="84"/>
    </row>
    <row r="90" spans="1:14" hidden="1">
      <c r="A90" s="250">
        <v>80</v>
      </c>
      <c r="B90" s="249" t="str">
        <f>iUF!B90</f>
        <v>UF80</v>
      </c>
      <c r="C90" s="250" t="str">
        <f>IF(iUF!C90&lt;&gt;"",iUF!C90,"")</f>
        <v/>
      </c>
      <c r="D90" s="252"/>
      <c r="E90" s="252"/>
      <c r="F90" s="252"/>
      <c r="G90" s="252"/>
      <c r="H90" s="252"/>
      <c r="I90" s="252"/>
      <c r="J90" s="252"/>
      <c r="K90" s="252"/>
      <c r="L90" s="252"/>
      <c r="M90" s="252"/>
      <c r="N90" s="84"/>
    </row>
    <row r="91" spans="1:14" hidden="1">
      <c r="A91" s="250">
        <v>81</v>
      </c>
      <c r="B91" s="249" t="str">
        <f>iUF!B91</f>
        <v>UF81</v>
      </c>
      <c r="C91" s="250" t="str">
        <f>IF(iUF!C91&lt;&gt;"",iUF!C91,"")</f>
        <v/>
      </c>
      <c r="D91" s="252"/>
      <c r="E91" s="252"/>
      <c r="F91" s="252"/>
      <c r="G91" s="252"/>
      <c r="H91" s="252"/>
      <c r="I91" s="252"/>
      <c r="J91" s="252"/>
      <c r="K91" s="252"/>
      <c r="L91" s="252"/>
      <c r="M91" s="252"/>
      <c r="N91" s="84"/>
    </row>
    <row r="92" spans="1:14" hidden="1">
      <c r="A92" s="250">
        <v>82</v>
      </c>
      <c r="B92" s="249" t="str">
        <f>iUF!B92</f>
        <v>UF82</v>
      </c>
      <c r="C92" s="250" t="str">
        <f>IF(iUF!C92&lt;&gt;"",iUF!C92,"")</f>
        <v/>
      </c>
      <c r="D92" s="252"/>
      <c r="E92" s="252"/>
      <c r="F92" s="252"/>
      <c r="G92" s="252"/>
      <c r="H92" s="252"/>
      <c r="I92" s="252"/>
      <c r="J92" s="252"/>
      <c r="K92" s="252"/>
      <c r="L92" s="252"/>
      <c r="M92" s="252"/>
      <c r="N92" s="84"/>
    </row>
    <row r="93" spans="1:14" hidden="1">
      <c r="A93" s="250">
        <v>83</v>
      </c>
      <c r="B93" s="249" t="str">
        <f>iUF!B93</f>
        <v>UF83</v>
      </c>
      <c r="C93" s="250" t="str">
        <f>IF(iUF!C93&lt;&gt;"",iUF!C93,"")</f>
        <v/>
      </c>
      <c r="D93" s="252"/>
      <c r="E93" s="252"/>
      <c r="F93" s="252"/>
      <c r="G93" s="252"/>
      <c r="H93" s="252"/>
      <c r="I93" s="252"/>
      <c r="J93" s="252"/>
      <c r="K93" s="252"/>
      <c r="L93" s="252"/>
      <c r="M93" s="252"/>
      <c r="N93" s="84"/>
    </row>
    <row r="94" spans="1:14" hidden="1">
      <c r="A94" s="250">
        <v>84</v>
      </c>
      <c r="B94" s="249" t="str">
        <f>iUF!B94</f>
        <v>UF84</v>
      </c>
      <c r="C94" s="250" t="str">
        <f>IF(iUF!C94&lt;&gt;"",iUF!C94,"")</f>
        <v/>
      </c>
      <c r="D94" s="253"/>
      <c r="E94" s="252"/>
      <c r="F94" s="252"/>
      <c r="G94" s="252"/>
      <c r="H94" s="252"/>
      <c r="I94" s="252"/>
      <c r="J94" s="252"/>
      <c r="K94" s="252"/>
      <c r="L94" s="252"/>
      <c r="M94" s="252"/>
      <c r="N94" s="84"/>
    </row>
    <row r="95" spans="1:14" hidden="1">
      <c r="A95" s="250">
        <v>85</v>
      </c>
      <c r="B95" s="249" t="str">
        <f>iUF!B95</f>
        <v>UF85</v>
      </c>
      <c r="C95" s="250" t="str">
        <f>IF(iUF!C95&lt;&gt;"",iUF!C95,"")</f>
        <v/>
      </c>
      <c r="D95" s="253"/>
      <c r="E95" s="252"/>
      <c r="F95" s="252"/>
      <c r="G95" s="252"/>
      <c r="H95" s="252"/>
      <c r="I95" s="252"/>
      <c r="J95" s="252"/>
      <c r="K95" s="252"/>
      <c r="L95" s="252"/>
      <c r="M95" s="252"/>
      <c r="N95" s="84"/>
    </row>
    <row r="96" spans="1:14" hidden="1">
      <c r="A96" s="250">
        <v>86</v>
      </c>
      <c r="B96" s="249" t="str">
        <f>iUF!B96</f>
        <v>UF86</v>
      </c>
      <c r="C96" s="250" t="str">
        <f>IF(iUF!C96&lt;&gt;"",iUF!C96,"")</f>
        <v/>
      </c>
      <c r="D96" s="253"/>
      <c r="E96" s="252"/>
      <c r="F96" s="252"/>
      <c r="G96" s="252"/>
      <c r="H96" s="252"/>
      <c r="I96" s="252"/>
      <c r="J96" s="252"/>
      <c r="K96" s="252"/>
      <c r="L96" s="252"/>
      <c r="M96" s="252"/>
      <c r="N96" s="84"/>
    </row>
    <row r="97" spans="1:14" hidden="1">
      <c r="A97" s="250">
        <v>87</v>
      </c>
      <c r="B97" s="249" t="str">
        <f>iUF!B97</f>
        <v>UF87</v>
      </c>
      <c r="C97" s="250" t="str">
        <f>IF(iUF!C97&lt;&gt;"",iUF!C97,"")</f>
        <v/>
      </c>
      <c r="D97" s="254"/>
      <c r="E97" s="252"/>
      <c r="F97" s="252"/>
      <c r="G97" s="252"/>
      <c r="H97" s="252"/>
      <c r="I97" s="252"/>
      <c r="J97" s="252"/>
      <c r="K97" s="252"/>
      <c r="L97" s="252"/>
      <c r="M97" s="252"/>
      <c r="N97" s="84"/>
    </row>
    <row r="98" spans="1:14" hidden="1">
      <c r="A98" s="250">
        <v>88</v>
      </c>
      <c r="B98" s="249" t="str">
        <f>iUF!B98</f>
        <v>UF88</v>
      </c>
      <c r="C98" s="250" t="str">
        <f>IF(iUF!C98&lt;&gt;"",iUF!C98,"")</f>
        <v/>
      </c>
      <c r="D98" s="253"/>
      <c r="E98" s="252"/>
      <c r="F98" s="252"/>
      <c r="G98" s="252"/>
      <c r="H98" s="252"/>
      <c r="I98" s="252"/>
      <c r="J98" s="252"/>
      <c r="K98" s="252"/>
      <c r="L98" s="252"/>
      <c r="M98" s="252"/>
      <c r="N98" s="84"/>
    </row>
    <row r="99" spans="1:14" hidden="1">
      <c r="A99" s="250">
        <v>89</v>
      </c>
      <c r="B99" s="249" t="str">
        <f>iUF!B99</f>
        <v>UF89</v>
      </c>
      <c r="C99" s="250" t="str">
        <f>IF(iUF!C99&lt;&gt;"",iUF!C99,"")</f>
        <v/>
      </c>
      <c r="D99" s="252"/>
      <c r="E99" s="252"/>
      <c r="F99" s="252"/>
      <c r="G99" s="252"/>
      <c r="H99" s="252"/>
      <c r="I99" s="252"/>
      <c r="J99" s="252"/>
      <c r="K99" s="252"/>
      <c r="L99" s="252"/>
      <c r="M99" s="252"/>
      <c r="N99" s="84"/>
    </row>
    <row r="100" spans="1:14" hidden="1">
      <c r="A100" s="250">
        <v>90</v>
      </c>
      <c r="B100" s="249" t="str">
        <f>iUF!B100</f>
        <v>UF90</v>
      </c>
      <c r="C100" s="250" t="str">
        <f>IF(iUF!C100&lt;&gt;"",iUF!C100,"")</f>
        <v/>
      </c>
      <c r="D100" s="252"/>
      <c r="E100" s="252"/>
      <c r="F100" s="252"/>
      <c r="G100" s="252"/>
      <c r="H100" s="252"/>
      <c r="I100" s="252"/>
      <c r="J100" s="252"/>
      <c r="K100" s="252"/>
      <c r="L100" s="252"/>
      <c r="M100" s="252"/>
      <c r="N100" s="84"/>
    </row>
    <row r="101" spans="1:14" hidden="1">
      <c r="A101" s="250">
        <v>91</v>
      </c>
      <c r="B101" s="249" t="str">
        <f>iUF!B101</f>
        <v>UF91</v>
      </c>
      <c r="C101" s="250" t="str">
        <f>IF(iUF!C101&lt;&gt;"",iUF!C101,"")</f>
        <v/>
      </c>
      <c r="D101" s="252"/>
      <c r="E101" s="252"/>
      <c r="F101" s="252"/>
      <c r="G101" s="252"/>
      <c r="H101" s="252"/>
      <c r="I101" s="252"/>
      <c r="J101" s="252"/>
      <c r="K101" s="252"/>
      <c r="L101" s="252"/>
      <c r="M101" s="252"/>
      <c r="N101" s="84"/>
    </row>
    <row r="102" spans="1:14" hidden="1">
      <c r="A102" s="250">
        <v>92</v>
      </c>
      <c r="B102" s="249" t="str">
        <f>iUF!B102</f>
        <v>UF92</v>
      </c>
      <c r="C102" s="250" t="str">
        <f>IF(iUF!C102&lt;&gt;"",iUF!C102,"")</f>
        <v/>
      </c>
      <c r="D102" s="252"/>
      <c r="E102" s="252"/>
      <c r="F102" s="252"/>
      <c r="G102" s="252"/>
      <c r="H102" s="252"/>
      <c r="I102" s="252"/>
      <c r="J102" s="252"/>
      <c r="K102" s="252"/>
      <c r="L102" s="252"/>
      <c r="M102" s="252"/>
      <c r="N102" s="84"/>
    </row>
    <row r="103" spans="1:14" hidden="1">
      <c r="A103" s="250">
        <v>93</v>
      </c>
      <c r="B103" s="249" t="str">
        <f>iUF!B103</f>
        <v>UF93</v>
      </c>
      <c r="C103" s="250" t="str">
        <f>IF(iUF!C103&lt;&gt;"",iUF!C103,"")</f>
        <v/>
      </c>
      <c r="D103" s="252"/>
      <c r="E103" s="252"/>
      <c r="F103" s="252"/>
      <c r="G103" s="252"/>
      <c r="H103" s="252"/>
      <c r="I103" s="252"/>
      <c r="J103" s="252"/>
      <c r="K103" s="252"/>
      <c r="L103" s="252"/>
      <c r="M103" s="252"/>
      <c r="N103" s="84"/>
    </row>
    <row r="104" spans="1:14" hidden="1">
      <c r="A104" s="250">
        <v>94</v>
      </c>
      <c r="B104" s="249" t="str">
        <f>iUF!B104</f>
        <v>UF94</v>
      </c>
      <c r="C104" s="250" t="str">
        <f>IF(iUF!C104&lt;&gt;"",iUF!C104,"")</f>
        <v/>
      </c>
      <c r="D104" s="252"/>
      <c r="E104" s="252"/>
      <c r="F104" s="252"/>
      <c r="G104" s="252"/>
      <c r="H104" s="252"/>
      <c r="I104" s="252"/>
      <c r="J104" s="252"/>
      <c r="K104" s="252"/>
      <c r="L104" s="252"/>
      <c r="M104" s="252"/>
      <c r="N104" s="84"/>
    </row>
    <row r="105" spans="1:14" hidden="1">
      <c r="A105" s="250">
        <v>95</v>
      </c>
      <c r="B105" s="249" t="str">
        <f>iUF!B105</f>
        <v>UF95</v>
      </c>
      <c r="C105" s="250" t="str">
        <f>IF(iUF!C105&lt;&gt;"",iUF!C105,"")</f>
        <v/>
      </c>
      <c r="D105" s="254"/>
      <c r="E105" s="252"/>
      <c r="F105" s="252"/>
      <c r="G105" s="252"/>
      <c r="H105" s="252"/>
      <c r="I105" s="252"/>
      <c r="J105" s="252"/>
      <c r="K105" s="252"/>
      <c r="L105" s="252"/>
      <c r="M105" s="252"/>
      <c r="N105" s="84"/>
    </row>
    <row r="106" spans="1:14" hidden="1">
      <c r="A106" s="250">
        <v>96</v>
      </c>
      <c r="B106" s="249" t="str">
        <f>iUF!B106</f>
        <v>UF96</v>
      </c>
      <c r="C106" s="250" t="str">
        <f>IF(iUF!C106&lt;&gt;"",iUF!C106,"")</f>
        <v/>
      </c>
      <c r="D106" s="254"/>
      <c r="E106" s="252"/>
      <c r="F106" s="252"/>
      <c r="G106" s="252"/>
      <c r="H106" s="252"/>
      <c r="I106" s="252"/>
      <c r="J106" s="252"/>
      <c r="K106" s="252"/>
      <c r="L106" s="252"/>
      <c r="M106" s="252"/>
      <c r="N106" s="84"/>
    </row>
    <row r="107" spans="1:14" hidden="1">
      <c r="A107" s="250">
        <v>97</v>
      </c>
      <c r="B107" s="249" t="str">
        <f>iUF!B107</f>
        <v>UF97</v>
      </c>
      <c r="C107" s="250" t="str">
        <f>IF(iUF!C107&lt;&gt;"",iUF!C107,"")</f>
        <v/>
      </c>
      <c r="D107" s="253"/>
      <c r="E107" s="252"/>
      <c r="F107" s="252"/>
      <c r="G107" s="252"/>
      <c r="H107" s="252"/>
      <c r="I107" s="252"/>
      <c r="J107" s="252"/>
      <c r="K107" s="252"/>
      <c r="L107" s="252"/>
      <c r="M107" s="252"/>
      <c r="N107" s="84"/>
    </row>
    <row r="108" spans="1:14" hidden="1">
      <c r="A108" s="250">
        <v>98</v>
      </c>
      <c r="B108" s="249" t="str">
        <f>iUF!B108</f>
        <v>UF98</v>
      </c>
      <c r="C108" s="250" t="str">
        <f>IF(iUF!C108&lt;&gt;"",iUF!C108,"")</f>
        <v/>
      </c>
      <c r="D108" s="252"/>
      <c r="E108" s="252"/>
      <c r="F108" s="252"/>
      <c r="G108" s="252"/>
      <c r="H108" s="252"/>
      <c r="I108" s="252"/>
      <c r="J108" s="252"/>
      <c r="K108" s="252"/>
      <c r="L108" s="252"/>
      <c r="M108" s="252"/>
      <c r="N108" s="84"/>
    </row>
    <row r="109" spans="1:14" hidden="1">
      <c r="A109" s="250">
        <v>99</v>
      </c>
      <c r="B109" s="249" t="str">
        <f>iUF!B109</f>
        <v>UF99</v>
      </c>
      <c r="C109" s="250" t="str">
        <f>IF(iUF!C109&lt;&gt;"",iUF!C109,"")</f>
        <v/>
      </c>
      <c r="D109" s="252"/>
      <c r="E109" s="252"/>
      <c r="F109" s="252"/>
      <c r="G109" s="252"/>
      <c r="H109" s="252"/>
      <c r="I109" s="252"/>
      <c r="J109" s="252"/>
      <c r="K109" s="252"/>
      <c r="L109" s="252"/>
      <c r="M109" s="252"/>
      <c r="N109" s="84"/>
    </row>
    <row r="110" spans="1:14" ht="15" customHeight="1">
      <c r="A110" s="255"/>
      <c r="B110" s="256"/>
      <c r="C110" s="256" t="s">
        <v>674</v>
      </c>
      <c r="D110" s="257">
        <f>SUM(D11:D109)</f>
        <v>1000.0000000000003</v>
      </c>
      <c r="E110" s="257">
        <f t="shared" ref="E110:J110" si="0">SUM(E11:E109)</f>
        <v>1000</v>
      </c>
      <c r="F110" s="257">
        <f t="shared" si="0"/>
        <v>1000</v>
      </c>
      <c r="G110" s="257">
        <f t="shared" si="0"/>
        <v>1000</v>
      </c>
      <c r="H110" s="257">
        <f t="shared" si="0"/>
        <v>1000.0000000000003</v>
      </c>
      <c r="I110" s="257">
        <f t="shared" si="0"/>
        <v>1000</v>
      </c>
      <c r="J110" s="257">
        <f t="shared" si="0"/>
        <v>0</v>
      </c>
      <c r="K110" s="257">
        <f>SUM(K11:K109)</f>
        <v>0</v>
      </c>
      <c r="L110" s="257">
        <f>SUM(L11:L109)</f>
        <v>0</v>
      </c>
      <c r="M110" s="257">
        <f>SUM(M11:M109)</f>
        <v>0</v>
      </c>
      <c r="N110" s="84"/>
    </row>
    <row r="111" spans="1:14" ht="8.1" customHeight="1">
      <c r="A111" s="116">
        <v>0</v>
      </c>
      <c r="B111" s="84"/>
      <c r="C111" s="117"/>
      <c r="D111" s="84"/>
      <c r="E111" s="84"/>
      <c r="F111" s="84"/>
      <c r="G111" s="84"/>
      <c r="H111" s="84"/>
      <c r="I111" s="84"/>
      <c r="J111" s="84"/>
      <c r="K111" s="84"/>
      <c r="L111" s="84"/>
      <c r="M111" s="84"/>
      <c r="N111" s="81">
        <v>0</v>
      </c>
    </row>
  </sheetData>
  <mergeCells count="3">
    <mergeCell ref="A9:A10"/>
    <mergeCell ref="B9:B10"/>
    <mergeCell ref="C9:C1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F7F1-B150-46AD-92EE-960281098017}">
  <sheetPr codeName="Foglio8"/>
  <dimension ref="A1:F208"/>
  <sheetViews>
    <sheetView workbookViewId="0"/>
  </sheetViews>
  <sheetFormatPr defaultRowHeight="15"/>
  <cols>
    <col min="1" max="1" width="66.7109375" customWidth="1"/>
    <col min="2" max="3" width="8.7109375" customWidth="1"/>
    <col min="4" max="5" width="0" hidden="1" customWidth="1"/>
    <col min="6" max="6" width="1.7109375" customWidth="1"/>
  </cols>
  <sheetData>
    <row r="1" spans="1:6" ht="12.75" customHeight="1">
      <c r="A1" s="258" t="s">
        <v>0</v>
      </c>
      <c r="B1" s="258"/>
      <c r="C1" s="258"/>
      <c r="D1" s="259"/>
      <c r="E1" s="259"/>
      <c r="F1" s="260">
        <v>0</v>
      </c>
    </row>
    <row r="2" spans="1:6" hidden="1">
      <c r="A2" s="261"/>
      <c r="B2" s="261"/>
      <c r="C2" s="261"/>
      <c r="D2" s="261"/>
      <c r="E2" s="261"/>
      <c r="F2" s="260"/>
    </row>
    <row r="3" spans="1:6" hidden="1">
      <c r="A3" s="261"/>
      <c r="B3" s="261"/>
      <c r="C3" s="261"/>
      <c r="D3" s="261"/>
      <c r="E3" s="261"/>
      <c r="F3" s="260"/>
    </row>
    <row r="4" spans="1:6" hidden="1">
      <c r="A4" s="261"/>
      <c r="B4" s="261"/>
      <c r="C4" s="261"/>
      <c r="D4" s="261"/>
      <c r="E4" s="261"/>
      <c r="F4" s="260"/>
    </row>
    <row r="5" spans="1:6" hidden="1">
      <c r="A5" s="261"/>
      <c r="B5" s="261"/>
      <c r="C5" s="261"/>
      <c r="D5" s="261"/>
      <c r="E5" s="261"/>
      <c r="F5" s="260"/>
    </row>
    <row r="6" spans="1:6" ht="18" customHeight="1">
      <c r="A6" s="262" t="str">
        <f>'iP1'!A5</f>
        <v>Condominio "PROTOTIPO"</v>
      </c>
      <c r="B6" s="263"/>
      <c r="C6" s="264"/>
      <c r="D6" s="265"/>
      <c r="E6" s="266"/>
      <c r="F6" s="267"/>
    </row>
    <row r="7" spans="1:6" ht="20.100000000000001" customHeight="1">
      <c r="A7" s="268" t="s">
        <v>675</v>
      </c>
      <c r="B7" s="269"/>
      <c r="C7" s="270"/>
      <c r="D7" s="268"/>
      <c r="E7" s="268"/>
      <c r="F7" s="260"/>
    </row>
    <row r="8" spans="1:6" ht="15.95" customHeight="1">
      <c r="A8" s="271" t="s">
        <v>676</v>
      </c>
      <c r="B8" s="272"/>
      <c r="C8" s="270"/>
      <c r="D8" s="271"/>
      <c r="E8" s="271"/>
      <c r="F8" s="260"/>
    </row>
    <row r="9" spans="1:6" ht="15" customHeight="1">
      <c r="A9" s="1145" t="s">
        <v>677</v>
      </c>
      <c r="B9" s="1146" t="s">
        <v>678</v>
      </c>
      <c r="C9" s="1146" t="s">
        <v>679</v>
      </c>
      <c r="D9" s="273" t="s">
        <v>680</v>
      </c>
      <c r="E9" s="273"/>
      <c r="F9" s="260"/>
    </row>
    <row r="10" spans="1:6" ht="15" customHeight="1">
      <c r="A10" s="1145"/>
      <c r="B10" s="1147"/>
      <c r="C10" s="1146"/>
      <c r="D10" s="274" t="s">
        <v>681</v>
      </c>
      <c r="E10" s="274" t="s">
        <v>682</v>
      </c>
      <c r="F10" s="260"/>
    </row>
    <row r="11" spans="1:6" ht="12.75" customHeight="1">
      <c r="A11" s="275" t="s">
        <v>683</v>
      </c>
      <c r="B11" s="276" t="s">
        <v>684</v>
      </c>
      <c r="C11" s="277"/>
      <c r="D11" s="278"/>
      <c r="E11" s="278"/>
      <c r="F11" s="260"/>
    </row>
    <row r="12" spans="1:6" ht="12.75" customHeight="1">
      <c r="A12" s="279" t="s">
        <v>685</v>
      </c>
      <c r="B12" s="280" t="s">
        <v>686</v>
      </c>
      <c r="C12" s="281" t="s">
        <v>200</v>
      </c>
      <c r="D12" s="282">
        <v>1</v>
      </c>
      <c r="E12" s="282"/>
      <c r="F12" s="260"/>
    </row>
    <row r="13" spans="1:6" ht="12.75" customHeight="1">
      <c r="A13" s="279" t="s">
        <v>687</v>
      </c>
      <c r="B13" s="280" t="s">
        <v>688</v>
      </c>
      <c r="C13" s="281" t="s">
        <v>200</v>
      </c>
      <c r="D13" s="282">
        <v>1</v>
      </c>
      <c r="E13" s="282"/>
      <c r="F13" s="260"/>
    </row>
    <row r="14" spans="1:6" ht="12.75" customHeight="1">
      <c r="A14" s="279" t="s">
        <v>689</v>
      </c>
      <c r="B14" s="280" t="s">
        <v>690</v>
      </c>
      <c r="C14" s="281" t="s">
        <v>200</v>
      </c>
      <c r="D14" s="282">
        <v>1</v>
      </c>
      <c r="E14" s="282"/>
      <c r="F14" s="260"/>
    </row>
    <row r="15" spans="1:6" ht="12.75" customHeight="1">
      <c r="A15" s="279" t="s">
        <v>691</v>
      </c>
      <c r="B15" s="280" t="s">
        <v>692</v>
      </c>
      <c r="C15" s="281" t="s">
        <v>200</v>
      </c>
      <c r="D15" s="282">
        <v>1</v>
      </c>
      <c r="E15" s="282"/>
      <c r="F15" s="260"/>
    </row>
    <row r="16" spans="1:6" ht="12.75" customHeight="1">
      <c r="A16" s="279" t="s">
        <v>693</v>
      </c>
      <c r="B16" s="280" t="s">
        <v>694</v>
      </c>
      <c r="C16" s="281" t="s">
        <v>200</v>
      </c>
      <c r="D16" s="282">
        <v>1</v>
      </c>
      <c r="E16" s="282"/>
      <c r="F16" s="260"/>
    </row>
    <row r="17" spans="1:6" ht="12.75" customHeight="1">
      <c r="A17" s="279" t="s">
        <v>695</v>
      </c>
      <c r="B17" s="280" t="s">
        <v>696</v>
      </c>
      <c r="C17" s="281" t="s">
        <v>200</v>
      </c>
      <c r="D17" s="282">
        <v>1</v>
      </c>
      <c r="E17" s="282"/>
      <c r="F17" s="260"/>
    </row>
    <row r="18" spans="1:6" ht="12.75" customHeight="1">
      <c r="A18" s="279" t="s">
        <v>697</v>
      </c>
      <c r="B18" s="280" t="s">
        <v>698</v>
      </c>
      <c r="C18" s="281" t="s">
        <v>200</v>
      </c>
      <c r="D18" s="282">
        <v>1</v>
      </c>
      <c r="E18" s="282"/>
      <c r="F18" s="260"/>
    </row>
    <row r="19" spans="1:6" ht="12.75" customHeight="1">
      <c r="A19" s="279" t="s">
        <v>699</v>
      </c>
      <c r="B19" s="280" t="s">
        <v>700</v>
      </c>
      <c r="C19" s="281" t="s">
        <v>200</v>
      </c>
      <c r="D19" s="282">
        <v>1</v>
      </c>
      <c r="E19" s="282"/>
      <c r="F19" s="260"/>
    </row>
    <row r="20" spans="1:6" ht="12.75" customHeight="1">
      <c r="A20" s="279" t="s">
        <v>701</v>
      </c>
      <c r="B20" s="280" t="s">
        <v>702</v>
      </c>
      <c r="C20" s="281" t="s">
        <v>200</v>
      </c>
      <c r="D20" s="282">
        <v>1</v>
      </c>
      <c r="E20" s="282"/>
      <c r="F20" s="260"/>
    </row>
    <row r="21" spans="1:6" ht="12.75" customHeight="1">
      <c r="A21" s="279" t="s">
        <v>703</v>
      </c>
      <c r="B21" s="280" t="s">
        <v>704</v>
      </c>
      <c r="C21" s="281" t="s">
        <v>200</v>
      </c>
      <c r="D21" s="282">
        <v>1</v>
      </c>
      <c r="E21" s="282"/>
      <c r="F21" s="260"/>
    </row>
    <row r="22" spans="1:6" ht="12.75" customHeight="1">
      <c r="A22" s="279" t="s">
        <v>705</v>
      </c>
      <c r="B22" s="280" t="s">
        <v>706</v>
      </c>
      <c r="C22" s="281" t="s">
        <v>200</v>
      </c>
      <c r="D22" s="282"/>
      <c r="E22" s="282"/>
      <c r="F22" s="260"/>
    </row>
    <row r="23" spans="1:6" ht="12.75" customHeight="1">
      <c r="A23" s="279" t="s">
        <v>707</v>
      </c>
      <c r="B23" s="280" t="s">
        <v>708</v>
      </c>
      <c r="C23" s="281" t="s">
        <v>200</v>
      </c>
      <c r="D23" s="282"/>
      <c r="E23" s="282"/>
      <c r="F23" s="260"/>
    </row>
    <row r="24" spans="1:6" hidden="1">
      <c r="A24" s="279"/>
      <c r="B24" s="280" t="s">
        <v>709</v>
      </c>
      <c r="C24" s="281"/>
      <c r="D24" s="282"/>
      <c r="E24" s="282"/>
      <c r="F24" s="260"/>
    </row>
    <row r="25" spans="1:6" hidden="1">
      <c r="A25" s="279"/>
      <c r="B25" s="280" t="s">
        <v>710</v>
      </c>
      <c r="C25" s="281"/>
      <c r="D25" s="282"/>
      <c r="E25" s="282"/>
      <c r="F25" s="260"/>
    </row>
    <row r="26" spans="1:6" hidden="1">
      <c r="A26" s="279"/>
      <c r="B26" s="280" t="s">
        <v>711</v>
      </c>
      <c r="C26" s="281"/>
      <c r="D26" s="282"/>
      <c r="E26" s="282"/>
      <c r="F26" s="260"/>
    </row>
    <row r="27" spans="1:6" ht="12.75" customHeight="1">
      <c r="A27" s="275" t="s">
        <v>712</v>
      </c>
      <c r="B27" s="276" t="s">
        <v>713</v>
      </c>
      <c r="C27" s="283"/>
      <c r="D27" s="284"/>
      <c r="E27" s="284"/>
      <c r="F27" s="260"/>
    </row>
    <row r="28" spans="1:6" ht="12.75" customHeight="1">
      <c r="A28" s="285" t="s">
        <v>714</v>
      </c>
      <c r="B28" s="280" t="s">
        <v>715</v>
      </c>
      <c r="C28" s="286" t="s">
        <v>200</v>
      </c>
      <c r="D28" s="282"/>
      <c r="E28" s="282">
        <v>1</v>
      </c>
      <c r="F28" s="260"/>
    </row>
    <row r="29" spans="1:6" ht="12.75" customHeight="1">
      <c r="A29" s="285" t="s">
        <v>716</v>
      </c>
      <c r="B29" s="280" t="s">
        <v>717</v>
      </c>
      <c r="C29" s="286" t="s">
        <v>215</v>
      </c>
      <c r="D29" s="282"/>
      <c r="E29" s="282">
        <v>1</v>
      </c>
      <c r="F29" s="260"/>
    </row>
    <row r="30" spans="1:6" ht="12.75" customHeight="1">
      <c r="A30" s="285" t="s">
        <v>718</v>
      </c>
      <c r="B30" s="280" t="s">
        <v>719</v>
      </c>
      <c r="C30" s="286" t="s">
        <v>228</v>
      </c>
      <c r="D30" s="282"/>
      <c r="E30" s="282">
        <v>1</v>
      </c>
      <c r="F30" s="260"/>
    </row>
    <row r="31" spans="1:6" ht="12.75" customHeight="1">
      <c r="A31" s="285" t="s">
        <v>720</v>
      </c>
      <c r="B31" s="280" t="s">
        <v>721</v>
      </c>
      <c r="C31" s="286" t="s">
        <v>541</v>
      </c>
      <c r="D31" s="282"/>
      <c r="E31" s="282"/>
      <c r="F31" s="260"/>
    </row>
    <row r="32" spans="1:6" ht="12.75" customHeight="1">
      <c r="A32" s="285" t="s">
        <v>722</v>
      </c>
      <c r="B32" s="280" t="s">
        <v>723</v>
      </c>
      <c r="C32" s="286" t="s">
        <v>724</v>
      </c>
      <c r="D32" s="282"/>
      <c r="E32" s="282"/>
      <c r="F32" s="260"/>
    </row>
    <row r="33" spans="1:6" ht="12.75" customHeight="1">
      <c r="A33" s="285" t="s">
        <v>725</v>
      </c>
      <c r="B33" s="280" t="s">
        <v>726</v>
      </c>
      <c r="C33" s="286" t="s">
        <v>538</v>
      </c>
      <c r="D33" s="282"/>
      <c r="E33" s="282"/>
      <c r="F33" s="260"/>
    </row>
    <row r="34" spans="1:6" hidden="1">
      <c r="A34" s="285"/>
      <c r="B34" s="280" t="s">
        <v>727</v>
      </c>
      <c r="C34" s="286"/>
      <c r="D34" s="282"/>
      <c r="E34" s="282"/>
      <c r="F34" s="260"/>
    </row>
    <row r="35" spans="1:6" hidden="1">
      <c r="A35" s="285"/>
      <c r="B35" s="280" t="s">
        <v>728</v>
      </c>
      <c r="C35" s="286"/>
      <c r="D35" s="282"/>
      <c r="E35" s="282"/>
      <c r="F35" s="260"/>
    </row>
    <row r="36" spans="1:6" hidden="1">
      <c r="A36" s="285"/>
      <c r="B36" s="280" t="s">
        <v>729</v>
      </c>
      <c r="C36" s="286"/>
      <c r="D36" s="282"/>
      <c r="E36" s="282"/>
      <c r="F36" s="260"/>
    </row>
    <row r="37" spans="1:6" hidden="1">
      <c r="A37" s="285"/>
      <c r="B37" s="280" t="s">
        <v>730</v>
      </c>
      <c r="C37" s="286"/>
      <c r="D37" s="282"/>
      <c r="E37" s="282"/>
      <c r="F37" s="260"/>
    </row>
    <row r="38" spans="1:6" ht="12.75" customHeight="1">
      <c r="A38" s="275" t="s">
        <v>731</v>
      </c>
      <c r="B38" s="276" t="s">
        <v>732</v>
      </c>
      <c r="C38" s="287"/>
      <c r="D38" s="284"/>
      <c r="E38" s="284"/>
      <c r="F38" s="260"/>
    </row>
    <row r="39" spans="1:6" ht="12.75" customHeight="1">
      <c r="A39" s="285" t="s">
        <v>733</v>
      </c>
      <c r="B39" s="288" t="s">
        <v>734</v>
      </c>
      <c r="C39" s="281" t="s">
        <v>538</v>
      </c>
      <c r="D39" s="282"/>
      <c r="E39" s="282">
        <v>1</v>
      </c>
      <c r="F39" s="260"/>
    </row>
    <row r="40" spans="1:6" ht="12.75" customHeight="1">
      <c r="A40" s="285" t="s">
        <v>735</v>
      </c>
      <c r="B40" s="288" t="s">
        <v>736</v>
      </c>
      <c r="C40" s="281" t="s">
        <v>215</v>
      </c>
      <c r="D40" s="282"/>
      <c r="E40" s="282">
        <v>1</v>
      </c>
      <c r="F40" s="260"/>
    </row>
    <row r="41" spans="1:6" ht="12.75" customHeight="1">
      <c r="A41" s="285" t="s">
        <v>737</v>
      </c>
      <c r="B41" s="288" t="s">
        <v>738</v>
      </c>
      <c r="C41" s="281" t="s">
        <v>228</v>
      </c>
      <c r="D41" s="282"/>
      <c r="E41" s="282">
        <v>1</v>
      </c>
      <c r="F41" s="260"/>
    </row>
    <row r="42" spans="1:6" ht="12.75" customHeight="1">
      <c r="A42" s="285" t="s">
        <v>739</v>
      </c>
      <c r="B42" s="288" t="s">
        <v>740</v>
      </c>
      <c r="C42" s="289" t="s">
        <v>541</v>
      </c>
      <c r="D42" s="282"/>
      <c r="E42" s="282">
        <v>1</v>
      </c>
      <c r="F42" s="260"/>
    </row>
    <row r="43" spans="1:6" ht="12.75" customHeight="1">
      <c r="A43" s="285" t="s">
        <v>741</v>
      </c>
      <c r="B43" s="288" t="s">
        <v>742</v>
      </c>
      <c r="C43" s="281" t="s">
        <v>215</v>
      </c>
      <c r="D43" s="282"/>
      <c r="E43" s="282">
        <v>1</v>
      </c>
      <c r="F43" s="260"/>
    </row>
    <row r="44" spans="1:6" ht="12.75" customHeight="1">
      <c r="A44" s="279" t="s">
        <v>743</v>
      </c>
      <c r="B44" s="288" t="s">
        <v>744</v>
      </c>
      <c r="C44" s="281" t="s">
        <v>228</v>
      </c>
      <c r="D44" s="282"/>
      <c r="E44" s="282"/>
      <c r="F44" s="260"/>
    </row>
    <row r="45" spans="1:6" ht="12.75" customHeight="1">
      <c r="A45" s="279" t="s">
        <v>745</v>
      </c>
      <c r="B45" s="288" t="s">
        <v>746</v>
      </c>
      <c r="C45" s="281" t="s">
        <v>541</v>
      </c>
      <c r="D45" s="282"/>
      <c r="E45" s="282"/>
      <c r="F45" s="260"/>
    </row>
    <row r="46" spans="1:6" hidden="1">
      <c r="A46" s="279"/>
      <c r="B46" s="288" t="s">
        <v>747</v>
      </c>
      <c r="C46" s="281"/>
      <c r="D46" s="282"/>
      <c r="E46" s="282"/>
      <c r="F46" s="260"/>
    </row>
    <row r="47" spans="1:6" hidden="1">
      <c r="A47" s="279"/>
      <c r="B47" s="288" t="s">
        <v>748</v>
      </c>
      <c r="C47" s="281"/>
      <c r="D47" s="282"/>
      <c r="E47" s="282"/>
      <c r="F47" s="260"/>
    </row>
    <row r="48" spans="1:6" hidden="1">
      <c r="A48" s="279"/>
      <c r="B48" s="288" t="s">
        <v>749</v>
      </c>
      <c r="C48" s="281"/>
      <c r="D48" s="282"/>
      <c r="E48" s="282"/>
      <c r="F48" s="260"/>
    </row>
    <row r="49" spans="1:6" ht="12.75" customHeight="1">
      <c r="A49" s="275" t="s">
        <v>750</v>
      </c>
      <c r="B49" s="276" t="s">
        <v>751</v>
      </c>
      <c r="C49" s="290"/>
      <c r="D49" s="284"/>
      <c r="E49" s="284"/>
      <c r="F49" s="260"/>
    </row>
    <row r="50" spans="1:6" ht="12.75" customHeight="1">
      <c r="A50" s="285" t="s">
        <v>752</v>
      </c>
      <c r="B50" s="288" t="s">
        <v>753</v>
      </c>
      <c r="C50" s="281" t="s">
        <v>215</v>
      </c>
      <c r="D50" s="282"/>
      <c r="E50" s="282">
        <v>1</v>
      </c>
      <c r="F50" s="260"/>
    </row>
    <row r="51" spans="1:6" ht="12.75" customHeight="1">
      <c r="A51" s="285" t="s">
        <v>754</v>
      </c>
      <c r="B51" s="288" t="s">
        <v>755</v>
      </c>
      <c r="C51" s="281" t="s">
        <v>228</v>
      </c>
      <c r="D51" s="282"/>
      <c r="E51" s="282">
        <v>1</v>
      </c>
      <c r="F51" s="260"/>
    </row>
    <row r="52" spans="1:6" ht="12.75" customHeight="1">
      <c r="A52" s="285" t="s">
        <v>756</v>
      </c>
      <c r="B52" s="288" t="s">
        <v>757</v>
      </c>
      <c r="C52" s="281" t="s">
        <v>541</v>
      </c>
      <c r="D52" s="282"/>
      <c r="E52" s="282">
        <v>1</v>
      </c>
      <c r="F52" s="260"/>
    </row>
    <row r="53" spans="1:6" ht="12.75" customHeight="1">
      <c r="A53" s="285" t="s">
        <v>758</v>
      </c>
      <c r="B53" s="288" t="s">
        <v>759</v>
      </c>
      <c r="C53" s="281" t="s">
        <v>724</v>
      </c>
      <c r="D53" s="282"/>
      <c r="E53" s="282">
        <v>1</v>
      </c>
      <c r="F53" s="260"/>
    </row>
    <row r="54" spans="1:6" ht="12.75" customHeight="1">
      <c r="A54" s="285" t="s">
        <v>760</v>
      </c>
      <c r="B54" s="288" t="s">
        <v>761</v>
      </c>
      <c r="C54" s="289" t="s">
        <v>538</v>
      </c>
      <c r="D54" s="282"/>
      <c r="E54" s="282">
        <v>1</v>
      </c>
      <c r="F54" s="260"/>
    </row>
    <row r="55" spans="1:6" ht="12.75" customHeight="1">
      <c r="A55" s="285" t="s">
        <v>762</v>
      </c>
      <c r="B55" s="288" t="s">
        <v>763</v>
      </c>
      <c r="C55" s="281" t="s">
        <v>538</v>
      </c>
      <c r="D55" s="282"/>
      <c r="E55" s="282">
        <v>1</v>
      </c>
      <c r="F55" s="260"/>
    </row>
    <row r="56" spans="1:6" hidden="1">
      <c r="A56" s="279"/>
      <c r="B56" s="288" t="s">
        <v>764</v>
      </c>
      <c r="C56" s="281"/>
      <c r="D56" s="282"/>
      <c r="E56" s="282">
        <v>1</v>
      </c>
      <c r="F56" s="260"/>
    </row>
    <row r="57" spans="1:6" hidden="1">
      <c r="A57" s="279"/>
      <c r="B57" s="288" t="s">
        <v>765</v>
      </c>
      <c r="C57" s="281"/>
      <c r="D57" s="282"/>
      <c r="E57" s="282">
        <v>1</v>
      </c>
      <c r="F57" s="260"/>
    </row>
    <row r="58" spans="1:6" hidden="1">
      <c r="A58" s="279"/>
      <c r="B58" s="288" t="s">
        <v>766</v>
      </c>
      <c r="C58" s="281"/>
      <c r="D58" s="282"/>
      <c r="E58" s="282"/>
      <c r="F58" s="260"/>
    </row>
    <row r="59" spans="1:6" hidden="1">
      <c r="A59" s="279"/>
      <c r="B59" s="288" t="s">
        <v>767</v>
      </c>
      <c r="C59" s="281"/>
      <c r="D59" s="282"/>
      <c r="E59" s="282"/>
      <c r="F59" s="260"/>
    </row>
    <row r="60" spans="1:6" ht="12.75" customHeight="1">
      <c r="A60" s="275" t="s">
        <v>768</v>
      </c>
      <c r="B60" s="276" t="s">
        <v>769</v>
      </c>
      <c r="C60" s="290"/>
      <c r="D60" s="284"/>
      <c r="E60" s="284"/>
      <c r="F60" s="260"/>
    </row>
    <row r="61" spans="1:6" ht="12.75" customHeight="1">
      <c r="A61" s="279" t="s">
        <v>770</v>
      </c>
      <c r="B61" s="280" t="s">
        <v>771</v>
      </c>
      <c r="C61" s="291" t="s">
        <v>724</v>
      </c>
      <c r="D61" s="282">
        <v>1</v>
      </c>
      <c r="E61" s="282"/>
      <c r="F61" s="260"/>
    </row>
    <row r="62" spans="1:6" ht="12.75" customHeight="1">
      <c r="A62" s="285" t="s">
        <v>735</v>
      </c>
      <c r="B62" s="280" t="s">
        <v>772</v>
      </c>
      <c r="C62" s="281" t="s">
        <v>215</v>
      </c>
      <c r="D62" s="282">
        <v>1</v>
      </c>
      <c r="E62" s="282"/>
      <c r="F62" s="260"/>
    </row>
    <row r="63" spans="1:6" ht="12.75" customHeight="1">
      <c r="A63" s="285" t="s">
        <v>773</v>
      </c>
      <c r="B63" s="280" t="s">
        <v>774</v>
      </c>
      <c r="C63" s="281" t="s">
        <v>228</v>
      </c>
      <c r="D63" s="282">
        <v>1</v>
      </c>
      <c r="E63" s="282"/>
      <c r="F63" s="260"/>
    </row>
    <row r="64" spans="1:6" ht="12.75" customHeight="1">
      <c r="A64" s="285" t="s">
        <v>775</v>
      </c>
      <c r="B64" s="280" t="s">
        <v>776</v>
      </c>
      <c r="C64" s="289" t="s">
        <v>541</v>
      </c>
      <c r="D64" s="282">
        <v>1</v>
      </c>
      <c r="E64" s="282"/>
      <c r="F64" s="260"/>
    </row>
    <row r="65" spans="1:6" ht="12.75" customHeight="1">
      <c r="A65" s="285" t="s">
        <v>777</v>
      </c>
      <c r="B65" s="280" t="s">
        <v>778</v>
      </c>
      <c r="C65" s="281" t="s">
        <v>215</v>
      </c>
      <c r="D65" s="282">
        <v>1</v>
      </c>
      <c r="E65" s="282"/>
      <c r="F65" s="260"/>
    </row>
    <row r="66" spans="1:6" ht="12.75" customHeight="1">
      <c r="A66" s="279" t="s">
        <v>779</v>
      </c>
      <c r="B66" s="280" t="s">
        <v>780</v>
      </c>
      <c r="C66" s="281" t="s">
        <v>228</v>
      </c>
      <c r="D66" s="282"/>
      <c r="E66" s="282">
        <v>1</v>
      </c>
      <c r="F66" s="260"/>
    </row>
    <row r="67" spans="1:6" ht="12.75" customHeight="1">
      <c r="A67" s="279" t="s">
        <v>781</v>
      </c>
      <c r="B67" s="280" t="s">
        <v>782</v>
      </c>
      <c r="C67" s="281" t="s">
        <v>541</v>
      </c>
      <c r="D67" s="282"/>
      <c r="E67" s="282">
        <v>1</v>
      </c>
      <c r="F67" s="260"/>
    </row>
    <row r="68" spans="1:6" hidden="1">
      <c r="A68" s="279"/>
      <c r="B68" s="280" t="s">
        <v>783</v>
      </c>
      <c r="C68" s="281"/>
      <c r="D68" s="282"/>
      <c r="E68" s="282"/>
      <c r="F68" s="260"/>
    </row>
    <row r="69" spans="1:6" hidden="1">
      <c r="A69" s="279"/>
      <c r="B69" s="280" t="s">
        <v>784</v>
      </c>
      <c r="C69" s="281"/>
      <c r="D69" s="282"/>
      <c r="E69" s="282"/>
      <c r="F69" s="260"/>
    </row>
    <row r="70" spans="1:6" hidden="1">
      <c r="A70" s="279"/>
      <c r="B70" s="280" t="s">
        <v>785</v>
      </c>
      <c r="C70" s="281"/>
      <c r="D70" s="282"/>
      <c r="E70" s="282"/>
      <c r="F70" s="260"/>
    </row>
    <row r="71" spans="1:6" ht="12.75" customHeight="1">
      <c r="A71" s="292" t="s">
        <v>786</v>
      </c>
      <c r="B71" s="293" t="s">
        <v>787</v>
      </c>
      <c r="C71" s="294"/>
      <c r="D71" s="284"/>
      <c r="E71" s="284"/>
      <c r="F71" s="260"/>
    </row>
    <row r="72" spans="1:6" ht="12.75" customHeight="1">
      <c r="A72" s="279" t="s">
        <v>788</v>
      </c>
      <c r="B72" s="280" t="s">
        <v>789</v>
      </c>
      <c r="C72" s="286" t="s">
        <v>215</v>
      </c>
      <c r="D72" s="282">
        <v>1</v>
      </c>
      <c r="E72" s="289"/>
      <c r="F72" s="260"/>
    </row>
    <row r="73" spans="1:6" ht="12.75" customHeight="1">
      <c r="A73" s="285" t="s">
        <v>790</v>
      </c>
      <c r="B73" s="280" t="s">
        <v>791</v>
      </c>
      <c r="C73" s="286" t="s">
        <v>228</v>
      </c>
      <c r="D73" s="282">
        <v>1</v>
      </c>
      <c r="E73" s="289"/>
      <c r="F73" s="260"/>
    </row>
    <row r="74" spans="1:6" ht="12.75" customHeight="1">
      <c r="A74" s="285" t="s">
        <v>792</v>
      </c>
      <c r="B74" s="280" t="s">
        <v>793</v>
      </c>
      <c r="C74" s="286" t="s">
        <v>541</v>
      </c>
      <c r="D74" s="282">
        <v>1</v>
      </c>
      <c r="E74" s="282"/>
      <c r="F74" s="260"/>
    </row>
    <row r="75" spans="1:6" ht="12.75" customHeight="1">
      <c r="A75" s="285" t="s">
        <v>794</v>
      </c>
      <c r="B75" s="280" t="s">
        <v>795</v>
      </c>
      <c r="C75" s="286" t="s">
        <v>724</v>
      </c>
      <c r="D75" s="282">
        <v>1</v>
      </c>
      <c r="E75" s="282"/>
      <c r="F75" s="260"/>
    </row>
    <row r="76" spans="1:6" ht="12.75" customHeight="1">
      <c r="A76" s="285" t="s">
        <v>796</v>
      </c>
      <c r="B76" s="280" t="s">
        <v>797</v>
      </c>
      <c r="C76" s="281" t="s">
        <v>538</v>
      </c>
      <c r="D76" s="282">
        <v>1</v>
      </c>
      <c r="E76" s="282"/>
      <c r="F76" s="260"/>
    </row>
    <row r="77" spans="1:6" ht="12.75" customHeight="1">
      <c r="A77" s="292" t="s">
        <v>798</v>
      </c>
      <c r="B77" s="293" t="s">
        <v>799</v>
      </c>
      <c r="C77" s="295"/>
      <c r="D77" s="296"/>
      <c r="E77" s="296"/>
      <c r="F77" s="260"/>
    </row>
    <row r="78" spans="1:6" ht="12.75" customHeight="1">
      <c r="A78" s="279" t="s">
        <v>800</v>
      </c>
      <c r="B78" s="280" t="s">
        <v>801</v>
      </c>
      <c r="C78" s="286" t="s">
        <v>215</v>
      </c>
      <c r="D78" s="282"/>
      <c r="E78" s="282">
        <v>1</v>
      </c>
      <c r="F78" s="260"/>
    </row>
    <row r="79" spans="1:6" ht="12.75" customHeight="1">
      <c r="A79" s="285" t="s">
        <v>802</v>
      </c>
      <c r="B79" s="280" t="s">
        <v>803</v>
      </c>
      <c r="C79" s="286" t="s">
        <v>228</v>
      </c>
      <c r="D79" s="282"/>
      <c r="E79" s="282">
        <v>1</v>
      </c>
      <c r="F79" s="260"/>
    </row>
    <row r="80" spans="1:6" ht="12.75" customHeight="1">
      <c r="A80" s="285" t="s">
        <v>804</v>
      </c>
      <c r="B80" s="280" t="s">
        <v>805</v>
      </c>
      <c r="C80" s="281" t="s">
        <v>541</v>
      </c>
      <c r="D80" s="282"/>
      <c r="E80" s="282">
        <v>1</v>
      </c>
      <c r="F80" s="260"/>
    </row>
    <row r="81" spans="1:6" ht="12.75" customHeight="1">
      <c r="A81" s="285" t="s">
        <v>806</v>
      </c>
      <c r="B81" s="280" t="s">
        <v>807</v>
      </c>
      <c r="C81" s="281" t="s">
        <v>724</v>
      </c>
      <c r="D81" s="282"/>
      <c r="E81" s="282">
        <v>1</v>
      </c>
      <c r="F81" s="260"/>
    </row>
    <row r="82" spans="1:6" ht="12.75" customHeight="1">
      <c r="A82" s="285" t="s">
        <v>808</v>
      </c>
      <c r="B82" s="280" t="s">
        <v>809</v>
      </c>
      <c r="C82" s="281" t="s">
        <v>538</v>
      </c>
      <c r="D82" s="282"/>
      <c r="E82" s="282">
        <v>1</v>
      </c>
      <c r="F82" s="260"/>
    </row>
    <row r="83" spans="1:6" ht="12.75" customHeight="1">
      <c r="A83" s="297" t="s">
        <v>810</v>
      </c>
      <c r="B83" s="298" t="s">
        <v>811</v>
      </c>
      <c r="C83" s="299"/>
      <c r="D83" s="300"/>
      <c r="E83" s="300"/>
      <c r="F83" s="260"/>
    </row>
    <row r="84" spans="1:6" ht="12.75" customHeight="1">
      <c r="A84" s="279" t="s">
        <v>812</v>
      </c>
      <c r="B84" s="280" t="s">
        <v>813</v>
      </c>
      <c r="C84" s="281" t="s">
        <v>200</v>
      </c>
      <c r="D84" s="284"/>
      <c r="E84" s="284"/>
      <c r="F84" s="260"/>
    </row>
    <row r="85" spans="1:6" ht="12.75" customHeight="1">
      <c r="A85" s="279" t="s">
        <v>814</v>
      </c>
      <c r="B85" s="280" t="s">
        <v>815</v>
      </c>
      <c r="C85" s="281" t="s">
        <v>200</v>
      </c>
      <c r="D85" s="284"/>
      <c r="E85" s="284"/>
      <c r="F85" s="260"/>
    </row>
    <row r="86" spans="1:6" ht="12.75" customHeight="1">
      <c r="A86" s="279" t="s">
        <v>816</v>
      </c>
      <c r="B86" s="280" t="s">
        <v>817</v>
      </c>
      <c r="C86" s="281" t="s">
        <v>200</v>
      </c>
      <c r="D86" s="284"/>
      <c r="E86" s="284"/>
      <c r="F86" s="260"/>
    </row>
    <row r="87" spans="1:6" hidden="1">
      <c r="A87" s="279"/>
      <c r="B87" s="280" t="s">
        <v>818</v>
      </c>
      <c r="C87" s="281"/>
      <c r="D87" s="284"/>
      <c r="E87" s="284"/>
      <c r="F87" s="260"/>
    </row>
    <row r="88" spans="1:6" hidden="1">
      <c r="A88" s="279"/>
      <c r="B88" s="280" t="s">
        <v>819</v>
      </c>
      <c r="C88" s="281"/>
      <c r="D88" s="284"/>
      <c r="E88" s="284"/>
      <c r="F88" s="260"/>
    </row>
    <row r="89" spans="1:6" ht="12.75" customHeight="1">
      <c r="A89" s="301" t="s">
        <v>820</v>
      </c>
      <c r="B89" s="302"/>
      <c r="C89" s="303" t="s">
        <v>526</v>
      </c>
      <c r="D89" s="304"/>
      <c r="E89" s="304"/>
      <c r="F89" s="260"/>
    </row>
    <row r="90" spans="1:6" ht="12.75" customHeight="1">
      <c r="A90" s="305" t="str">
        <f>IF(iCONDOMINI!C11&lt;&gt;"",iCONDOMINI!C11,"")</f>
        <v>Condomino01</v>
      </c>
      <c r="B90" s="280" t="s">
        <v>821</v>
      </c>
      <c r="C90" s="306"/>
      <c r="D90" s="296"/>
      <c r="E90" s="296"/>
      <c r="F90" s="260"/>
    </row>
    <row r="91" spans="1:6" ht="12.75" customHeight="1">
      <c r="A91" s="305" t="str">
        <f>IF(iCONDOMINI!C12&lt;&gt;"",iCONDOMINI!C12,"")</f>
        <v>Condomino02</v>
      </c>
      <c r="B91" s="280" t="s">
        <v>822</v>
      </c>
      <c r="C91" s="306"/>
      <c r="D91" s="296"/>
      <c r="E91" s="296"/>
      <c r="F91" s="260"/>
    </row>
    <row r="92" spans="1:6" ht="12.75" customHeight="1">
      <c r="A92" s="305" t="str">
        <f>IF(iCONDOMINI!C13&lt;&gt;"",iCONDOMINI!C13,"")</f>
        <v>Condomino03</v>
      </c>
      <c r="B92" s="280" t="s">
        <v>823</v>
      </c>
      <c r="C92" s="306"/>
      <c r="D92" s="296"/>
      <c r="E92" s="296"/>
      <c r="F92" s="260"/>
    </row>
    <row r="93" spans="1:6" ht="12.75" customHeight="1">
      <c r="A93" s="305" t="str">
        <f>IF(iCONDOMINI!C14&lt;&gt;"",iCONDOMINI!C14,"")</f>
        <v>Condomino04 S.r.l.</v>
      </c>
      <c r="B93" s="280" t="s">
        <v>824</v>
      </c>
      <c r="C93" s="306"/>
      <c r="D93" s="296"/>
      <c r="E93" s="296"/>
      <c r="F93" s="260"/>
    </row>
    <row r="94" spans="1:6" ht="12.75" customHeight="1">
      <c r="A94" s="305" t="str">
        <f>IF(iCONDOMINI!C15&lt;&gt;"",iCONDOMINI!C15,"")</f>
        <v>Condomino05</v>
      </c>
      <c r="B94" s="280" t="s">
        <v>825</v>
      </c>
      <c r="C94" s="306"/>
      <c r="D94" s="296"/>
      <c r="E94" s="296"/>
      <c r="F94" s="260"/>
    </row>
    <row r="95" spans="1:6" ht="12.75" customHeight="1">
      <c r="A95" s="305" t="str">
        <f>IF(iCONDOMINI!C16&lt;&gt;"",iCONDOMINI!C16,"")</f>
        <v>Condomino06</v>
      </c>
      <c r="B95" s="280" t="s">
        <v>826</v>
      </c>
      <c r="C95" s="306"/>
      <c r="D95" s="296"/>
      <c r="E95" s="296"/>
      <c r="F95" s="260"/>
    </row>
    <row r="96" spans="1:6" ht="12.75" customHeight="1">
      <c r="A96" s="305" t="str">
        <f>IF(iCONDOMINI!C17&lt;&gt;"",iCONDOMINI!C17,"")</f>
        <v>Condomino07</v>
      </c>
      <c r="B96" s="280" t="s">
        <v>827</v>
      </c>
      <c r="C96" s="306"/>
      <c r="D96" s="296"/>
      <c r="E96" s="296"/>
      <c r="F96" s="260"/>
    </row>
    <row r="97" spans="1:6" ht="12.75" customHeight="1">
      <c r="A97" s="305" t="str">
        <f>IF(iCONDOMINI!C18&lt;&gt;"",iCONDOMINI!C18,"")</f>
        <v>Eredi Condomino08</v>
      </c>
      <c r="B97" s="280" t="s">
        <v>828</v>
      </c>
      <c r="C97" s="306"/>
      <c r="D97" s="296"/>
      <c r="E97" s="296"/>
      <c r="F97" s="260"/>
    </row>
    <row r="98" spans="1:6" ht="12.75" customHeight="1">
      <c r="A98" s="305" t="str">
        <f>IF(iCONDOMINI!C19&lt;&gt;"",iCONDOMINI!C19,"")</f>
        <v>Condomino09 S.r.l.</v>
      </c>
      <c r="B98" s="280" t="s">
        <v>829</v>
      </c>
      <c r="C98" s="306"/>
      <c r="D98" s="296"/>
      <c r="E98" s="296"/>
      <c r="F98" s="260"/>
    </row>
    <row r="99" spans="1:6" ht="12.75" customHeight="1">
      <c r="A99" s="305" t="str">
        <f>IF(iCONDOMINI!C20&lt;&gt;"",iCONDOMINI!C20,"")</f>
        <v>Condomino10</v>
      </c>
      <c r="B99" s="280" t="s">
        <v>830</v>
      </c>
      <c r="C99" s="306"/>
      <c r="D99" s="296"/>
      <c r="E99" s="296"/>
      <c r="F99" s="260"/>
    </row>
    <row r="100" spans="1:6" ht="12.75" customHeight="1">
      <c r="A100" s="305" t="str">
        <f>IF(iCONDOMINI!C21&lt;&gt;"",iCONDOMINI!C21,"")</f>
        <v>Condomino11</v>
      </c>
      <c r="B100" s="280" t="s">
        <v>831</v>
      </c>
      <c r="C100" s="306"/>
      <c r="D100" s="296"/>
      <c r="E100" s="296"/>
      <c r="F100" s="260"/>
    </row>
    <row r="101" spans="1:6" ht="12.75" customHeight="1">
      <c r="A101" s="305" t="str">
        <f>IF(iCONDOMINI!C22&lt;&gt;"",iCONDOMINI!C22,"")</f>
        <v>Condomino12</v>
      </c>
      <c r="B101" s="280" t="s">
        <v>832</v>
      </c>
      <c r="C101" s="306"/>
      <c r="D101" s="296"/>
      <c r="E101" s="296"/>
      <c r="F101" s="260"/>
    </row>
    <row r="102" spans="1:6" ht="12.75" customHeight="1">
      <c r="A102" s="305" t="str">
        <f>IF(iCONDOMINI!C23&lt;&gt;"",iCONDOMINI!C23,"")</f>
        <v>Condomino13</v>
      </c>
      <c r="B102" s="280" t="s">
        <v>833</v>
      </c>
      <c r="C102" s="306"/>
      <c r="D102" s="296"/>
      <c r="E102" s="296"/>
      <c r="F102" s="260"/>
    </row>
    <row r="103" spans="1:6" ht="12.75" customHeight="1">
      <c r="A103" s="305" t="str">
        <f>IF(iCONDOMINI!C24&lt;&gt;"",iCONDOMINI!C24,"")</f>
        <v>Condomino14</v>
      </c>
      <c r="B103" s="280" t="s">
        <v>834</v>
      </c>
      <c r="C103" s="306"/>
      <c r="D103" s="296"/>
      <c r="E103" s="296"/>
      <c r="F103" s="260"/>
    </row>
    <row r="104" spans="1:6" ht="12.75" customHeight="1">
      <c r="A104" s="305" t="str">
        <f>IF(iCONDOMINI!C25&lt;&gt;"",iCONDOMINI!C25,"")</f>
        <v>Condomino15</v>
      </c>
      <c r="B104" s="280" t="s">
        <v>835</v>
      </c>
      <c r="C104" s="306"/>
      <c r="D104" s="296"/>
      <c r="E104" s="296"/>
      <c r="F104" s="260"/>
    </row>
    <row r="105" spans="1:6" ht="12.75" customHeight="1">
      <c r="A105" s="305" t="str">
        <f>IF(iCONDOMINI!C26&lt;&gt;"",iCONDOMINI!C26,"")</f>
        <v>Condomino16</v>
      </c>
      <c r="B105" s="280" t="s">
        <v>836</v>
      </c>
      <c r="C105" s="306"/>
      <c r="D105" s="296"/>
      <c r="E105" s="296"/>
      <c r="F105" s="260"/>
    </row>
    <row r="106" spans="1:6" ht="12.75" customHeight="1">
      <c r="A106" s="305" t="str">
        <f>IF(iCONDOMINI!C27&lt;&gt;"",iCONDOMINI!C27,"")</f>
        <v>Condomino17</v>
      </c>
      <c r="B106" s="280" t="s">
        <v>837</v>
      </c>
      <c r="C106" s="306"/>
      <c r="D106" s="296"/>
      <c r="E106" s="296"/>
      <c r="F106" s="260"/>
    </row>
    <row r="107" spans="1:6" ht="12.75" customHeight="1">
      <c r="A107" s="305" t="str">
        <f>IF(iCONDOMINI!C28&lt;&gt;"",iCONDOMINI!C28,"")</f>
        <v>Condomino18</v>
      </c>
      <c r="B107" s="280" t="s">
        <v>838</v>
      </c>
      <c r="C107" s="306"/>
      <c r="D107" s="296"/>
      <c r="E107" s="296"/>
      <c r="F107" s="260"/>
    </row>
    <row r="108" spans="1:6" ht="12.75" customHeight="1">
      <c r="A108" s="305" t="str">
        <f>IF(iCONDOMINI!C29&lt;&gt;"",iCONDOMINI!C29,"")</f>
        <v>Condomino19</v>
      </c>
      <c r="B108" s="280" t="s">
        <v>839</v>
      </c>
      <c r="C108" s="306"/>
      <c r="D108" s="296"/>
      <c r="E108" s="296"/>
      <c r="F108" s="260"/>
    </row>
    <row r="109" spans="1:6" ht="12.75" customHeight="1">
      <c r="A109" s="305" t="str">
        <f>IF(iCONDOMINI!C30&lt;&gt;"",iCONDOMINI!C30,"")</f>
        <v>Condomino20</v>
      </c>
      <c r="B109" s="280" t="s">
        <v>840</v>
      </c>
      <c r="C109" s="306"/>
      <c r="D109" s="296"/>
      <c r="E109" s="296"/>
      <c r="F109" s="260"/>
    </row>
    <row r="110" spans="1:6" ht="12.75" customHeight="1">
      <c r="A110" s="305" t="str">
        <f>IF(iCONDOMINI!C31&lt;&gt;"",iCONDOMINI!C31,"")</f>
        <v>Condomino21</v>
      </c>
      <c r="B110" s="280" t="s">
        <v>841</v>
      </c>
      <c r="C110" s="306"/>
      <c r="D110" s="296"/>
      <c r="E110" s="296"/>
      <c r="F110" s="260"/>
    </row>
    <row r="111" spans="1:6" ht="12.75" customHeight="1">
      <c r="A111" s="305" t="str">
        <f>IF(iCONDOMINI!C32&lt;&gt;"",iCONDOMINI!C32,"")</f>
        <v>Condomino22</v>
      </c>
      <c r="B111" s="280" t="s">
        <v>842</v>
      </c>
      <c r="C111" s="306"/>
      <c r="D111" s="296"/>
      <c r="E111" s="296"/>
      <c r="F111" s="260"/>
    </row>
    <row r="112" spans="1:6" ht="12.75" customHeight="1">
      <c r="A112" s="305" t="str">
        <f>IF(iCONDOMINI!C33&lt;&gt;"",iCONDOMINI!C33,"")</f>
        <v>Condomino23</v>
      </c>
      <c r="B112" s="280" t="s">
        <v>843</v>
      </c>
      <c r="C112" s="306"/>
      <c r="D112" s="296"/>
      <c r="E112" s="296"/>
      <c r="F112" s="260"/>
    </row>
    <row r="113" spans="1:6" hidden="1">
      <c r="A113" s="305" t="str">
        <f>IF(iCONDOMINI!C34&lt;&gt;"",iCONDOMINI!C34,"")</f>
        <v/>
      </c>
      <c r="B113" s="280" t="s">
        <v>844</v>
      </c>
      <c r="C113" s="306"/>
      <c r="D113" s="296"/>
      <c r="E113" s="296"/>
      <c r="F113" s="260"/>
    </row>
    <row r="114" spans="1:6" hidden="1">
      <c r="A114" s="305" t="str">
        <f>IF(iCONDOMINI!C35&lt;&gt;"",iCONDOMINI!C35,"")</f>
        <v/>
      </c>
      <c r="B114" s="280" t="s">
        <v>845</v>
      </c>
      <c r="C114" s="306"/>
      <c r="D114" s="296"/>
      <c r="E114" s="296"/>
      <c r="F114" s="260"/>
    </row>
    <row r="115" spans="1:6" hidden="1">
      <c r="A115" s="305" t="str">
        <f>IF(iCONDOMINI!C36&lt;&gt;"",iCONDOMINI!C36,"")</f>
        <v/>
      </c>
      <c r="B115" s="280" t="s">
        <v>846</v>
      </c>
      <c r="C115" s="306"/>
      <c r="D115" s="296"/>
      <c r="E115" s="296"/>
      <c r="F115" s="260"/>
    </row>
    <row r="116" spans="1:6" hidden="1">
      <c r="A116" s="305" t="str">
        <f>IF(iCONDOMINI!C37&lt;&gt;"",iCONDOMINI!C37,"")</f>
        <v/>
      </c>
      <c r="B116" s="280" t="s">
        <v>847</v>
      </c>
      <c r="C116" s="306"/>
      <c r="D116" s="296"/>
      <c r="E116" s="296"/>
      <c r="F116" s="260"/>
    </row>
    <row r="117" spans="1:6" hidden="1">
      <c r="A117" s="305" t="str">
        <f>IF(iCONDOMINI!C38&lt;&gt;"",iCONDOMINI!C38,"")</f>
        <v/>
      </c>
      <c r="B117" s="280" t="s">
        <v>848</v>
      </c>
      <c r="C117" s="306"/>
      <c r="D117" s="296"/>
      <c r="E117" s="296"/>
      <c r="F117" s="260"/>
    </row>
    <row r="118" spans="1:6" hidden="1">
      <c r="A118" s="305" t="str">
        <f>IF(iCONDOMINI!C39&lt;&gt;"",iCONDOMINI!C39,"")</f>
        <v/>
      </c>
      <c r="B118" s="280" t="s">
        <v>849</v>
      </c>
      <c r="C118" s="306"/>
      <c r="D118" s="296"/>
      <c r="E118" s="296"/>
      <c r="F118" s="260"/>
    </row>
    <row r="119" spans="1:6" hidden="1">
      <c r="A119" s="305" t="str">
        <f>IF(iCONDOMINI!C40&lt;&gt;"",iCONDOMINI!C40,"")</f>
        <v/>
      </c>
      <c r="B119" s="280" t="s">
        <v>850</v>
      </c>
      <c r="C119" s="306"/>
      <c r="D119" s="296"/>
      <c r="E119" s="296"/>
      <c r="F119" s="260"/>
    </row>
    <row r="120" spans="1:6" hidden="1">
      <c r="A120" s="305" t="str">
        <f>IF(iCONDOMINI!C41&lt;&gt;"",iCONDOMINI!C41,"")</f>
        <v/>
      </c>
      <c r="B120" s="280" t="s">
        <v>851</v>
      </c>
      <c r="C120" s="306"/>
      <c r="D120" s="296"/>
      <c r="E120" s="296"/>
      <c r="F120" s="260"/>
    </row>
    <row r="121" spans="1:6" hidden="1">
      <c r="A121" s="305" t="str">
        <f>IF(iCONDOMINI!C42&lt;&gt;"",iCONDOMINI!C42,"")</f>
        <v/>
      </c>
      <c r="B121" s="280" t="s">
        <v>852</v>
      </c>
      <c r="C121" s="306"/>
      <c r="D121" s="296"/>
      <c r="E121" s="296"/>
      <c r="F121" s="260"/>
    </row>
    <row r="122" spans="1:6" hidden="1">
      <c r="A122" s="305" t="str">
        <f>IF(iCONDOMINI!C43&lt;&gt;"",iCONDOMINI!C43,"")</f>
        <v/>
      </c>
      <c r="B122" s="280" t="s">
        <v>853</v>
      </c>
      <c r="C122" s="306"/>
      <c r="D122" s="296"/>
      <c r="E122" s="296"/>
      <c r="F122" s="260"/>
    </row>
    <row r="123" spans="1:6" hidden="1">
      <c r="A123" s="305" t="str">
        <f>IF(iCONDOMINI!C44&lt;&gt;"",iCONDOMINI!C44,"")</f>
        <v/>
      </c>
      <c r="B123" s="280" t="s">
        <v>854</v>
      </c>
      <c r="C123" s="306"/>
      <c r="D123" s="296"/>
      <c r="E123" s="296"/>
      <c r="F123" s="260"/>
    </row>
    <row r="124" spans="1:6" hidden="1">
      <c r="A124" s="305" t="str">
        <f>IF(iCONDOMINI!C45&lt;&gt;"",iCONDOMINI!C45,"")</f>
        <v/>
      </c>
      <c r="B124" s="280" t="s">
        <v>855</v>
      </c>
      <c r="C124" s="306"/>
      <c r="D124" s="296"/>
      <c r="E124" s="296"/>
      <c r="F124" s="260"/>
    </row>
    <row r="125" spans="1:6" hidden="1">
      <c r="A125" s="305" t="str">
        <f>IF(iCONDOMINI!C46&lt;&gt;"",iCONDOMINI!C46,"")</f>
        <v/>
      </c>
      <c r="B125" s="280" t="s">
        <v>856</v>
      </c>
      <c r="C125" s="306"/>
      <c r="D125" s="296"/>
      <c r="E125" s="296"/>
      <c r="F125" s="260"/>
    </row>
    <row r="126" spans="1:6" hidden="1">
      <c r="A126" s="305" t="str">
        <f>IF(iCONDOMINI!C47&lt;&gt;"",iCONDOMINI!C47,"")</f>
        <v/>
      </c>
      <c r="B126" s="280" t="s">
        <v>857</v>
      </c>
      <c r="C126" s="306"/>
      <c r="D126" s="296"/>
      <c r="E126" s="296"/>
      <c r="F126" s="260"/>
    </row>
    <row r="127" spans="1:6" hidden="1">
      <c r="A127" s="305" t="str">
        <f>IF(iCONDOMINI!C48&lt;&gt;"",iCONDOMINI!C48,"")</f>
        <v/>
      </c>
      <c r="B127" s="280" t="s">
        <v>858</v>
      </c>
      <c r="C127" s="306"/>
      <c r="D127" s="296"/>
      <c r="E127" s="296"/>
      <c r="F127" s="260"/>
    </row>
    <row r="128" spans="1:6" hidden="1">
      <c r="A128" s="305" t="str">
        <f>IF(iCONDOMINI!C49&lt;&gt;"",iCONDOMINI!C49,"")</f>
        <v/>
      </c>
      <c r="B128" s="280" t="s">
        <v>859</v>
      </c>
      <c r="C128" s="306"/>
      <c r="D128" s="296"/>
      <c r="E128" s="296"/>
      <c r="F128" s="260"/>
    </row>
    <row r="129" spans="1:6" hidden="1">
      <c r="A129" s="305" t="str">
        <f>IF(iCONDOMINI!C50&lt;&gt;"",iCONDOMINI!C50,"")</f>
        <v/>
      </c>
      <c r="B129" s="280" t="s">
        <v>860</v>
      </c>
      <c r="C129" s="306"/>
      <c r="D129" s="296"/>
      <c r="E129" s="296"/>
      <c r="F129" s="260"/>
    </row>
    <row r="130" spans="1:6" hidden="1">
      <c r="A130" s="305" t="str">
        <f>IF(iCONDOMINI!C51&lt;&gt;"",iCONDOMINI!C51,"")</f>
        <v/>
      </c>
      <c r="B130" s="280" t="s">
        <v>861</v>
      </c>
      <c r="C130" s="306"/>
      <c r="D130" s="296"/>
      <c r="E130" s="296"/>
      <c r="F130" s="260"/>
    </row>
    <row r="131" spans="1:6" hidden="1">
      <c r="A131" s="305" t="str">
        <f>IF(iCONDOMINI!C52&lt;&gt;"",iCONDOMINI!C52,"")</f>
        <v/>
      </c>
      <c r="B131" s="280" t="s">
        <v>862</v>
      </c>
      <c r="C131" s="306"/>
      <c r="D131" s="296"/>
      <c r="E131" s="296"/>
      <c r="F131" s="260"/>
    </row>
    <row r="132" spans="1:6" hidden="1">
      <c r="A132" s="305" t="str">
        <f>IF(iCONDOMINI!C53&lt;&gt;"",iCONDOMINI!C53,"")</f>
        <v/>
      </c>
      <c r="B132" s="280" t="s">
        <v>863</v>
      </c>
      <c r="C132" s="306"/>
      <c r="D132" s="296"/>
      <c r="E132" s="296"/>
      <c r="F132" s="260"/>
    </row>
    <row r="133" spans="1:6" hidden="1">
      <c r="A133" s="305" t="str">
        <f>IF(iCONDOMINI!C54&lt;&gt;"",iCONDOMINI!C54,"")</f>
        <v/>
      </c>
      <c r="B133" s="280" t="s">
        <v>864</v>
      </c>
      <c r="C133" s="306"/>
      <c r="D133" s="296"/>
      <c r="E133" s="296"/>
      <c r="F133" s="260"/>
    </row>
    <row r="134" spans="1:6" hidden="1">
      <c r="A134" s="305" t="str">
        <f>IF(iCONDOMINI!C55&lt;&gt;"",iCONDOMINI!C55,"")</f>
        <v/>
      </c>
      <c r="B134" s="280" t="s">
        <v>865</v>
      </c>
      <c r="C134" s="306"/>
      <c r="D134" s="296"/>
      <c r="E134" s="296"/>
      <c r="F134" s="260"/>
    </row>
    <row r="135" spans="1:6" hidden="1">
      <c r="A135" s="305" t="str">
        <f>IF(iCONDOMINI!C56&lt;&gt;"",iCONDOMINI!C56,"")</f>
        <v/>
      </c>
      <c r="B135" s="280" t="s">
        <v>866</v>
      </c>
      <c r="C135" s="306"/>
      <c r="D135" s="296"/>
      <c r="E135" s="296"/>
      <c r="F135" s="260"/>
    </row>
    <row r="136" spans="1:6" hidden="1">
      <c r="A136" s="305" t="str">
        <f>IF(iCONDOMINI!C57&lt;&gt;"",iCONDOMINI!C57,"")</f>
        <v/>
      </c>
      <c r="B136" s="280" t="s">
        <v>867</v>
      </c>
      <c r="C136" s="306"/>
      <c r="D136" s="296"/>
      <c r="E136" s="296"/>
      <c r="F136" s="260"/>
    </row>
    <row r="137" spans="1:6" hidden="1">
      <c r="A137" s="305" t="str">
        <f>IF(iCONDOMINI!C58&lt;&gt;"",iCONDOMINI!C58,"")</f>
        <v/>
      </c>
      <c r="B137" s="280" t="s">
        <v>868</v>
      </c>
      <c r="C137" s="306"/>
      <c r="D137" s="296"/>
      <c r="E137" s="296"/>
      <c r="F137" s="260"/>
    </row>
    <row r="138" spans="1:6" hidden="1">
      <c r="A138" s="305" t="str">
        <f>IF(iCONDOMINI!C59&lt;&gt;"",iCONDOMINI!C59,"")</f>
        <v/>
      </c>
      <c r="B138" s="280" t="s">
        <v>869</v>
      </c>
      <c r="C138" s="306"/>
      <c r="D138" s="296"/>
      <c r="E138" s="296"/>
      <c r="F138" s="260"/>
    </row>
    <row r="139" spans="1:6" hidden="1">
      <c r="A139" s="305" t="str">
        <f>IF(iCONDOMINI!C60&lt;&gt;"",iCONDOMINI!C60,"")</f>
        <v/>
      </c>
      <c r="B139" s="280" t="s">
        <v>870</v>
      </c>
      <c r="C139" s="306"/>
      <c r="D139" s="296"/>
      <c r="E139" s="296"/>
      <c r="F139" s="260"/>
    </row>
    <row r="140" spans="1:6" hidden="1">
      <c r="A140" s="305" t="str">
        <f>IF(iCONDOMINI!C61&lt;&gt;"",iCONDOMINI!C61,"")</f>
        <v/>
      </c>
      <c r="B140" s="280" t="s">
        <v>871</v>
      </c>
      <c r="C140" s="306"/>
      <c r="D140" s="296"/>
      <c r="E140" s="296"/>
      <c r="F140" s="260"/>
    </row>
    <row r="141" spans="1:6" hidden="1">
      <c r="A141" s="305" t="str">
        <f>IF(iCONDOMINI!C62&lt;&gt;"",iCONDOMINI!C62,"")</f>
        <v/>
      </c>
      <c r="B141" s="280" t="s">
        <v>872</v>
      </c>
      <c r="C141" s="306"/>
      <c r="D141" s="296"/>
      <c r="E141" s="296"/>
      <c r="F141" s="260"/>
    </row>
    <row r="142" spans="1:6" hidden="1">
      <c r="A142" s="305" t="str">
        <f>IF(iCONDOMINI!C63&lt;&gt;"",iCONDOMINI!C63,"")</f>
        <v/>
      </c>
      <c r="B142" s="280" t="s">
        <v>873</v>
      </c>
      <c r="C142" s="306"/>
      <c r="D142" s="296"/>
      <c r="E142" s="296"/>
      <c r="F142" s="260"/>
    </row>
    <row r="143" spans="1:6" hidden="1">
      <c r="A143" s="305" t="str">
        <f>IF(iCONDOMINI!C64&lt;&gt;"",iCONDOMINI!C64,"")</f>
        <v/>
      </c>
      <c r="B143" s="280" t="s">
        <v>874</v>
      </c>
      <c r="C143" s="306"/>
      <c r="D143" s="296"/>
      <c r="E143" s="296"/>
      <c r="F143" s="260"/>
    </row>
    <row r="144" spans="1:6" hidden="1">
      <c r="A144" s="305" t="str">
        <f>IF(iCONDOMINI!C65&lt;&gt;"",iCONDOMINI!C65,"")</f>
        <v/>
      </c>
      <c r="B144" s="280" t="s">
        <v>875</v>
      </c>
      <c r="C144" s="306"/>
      <c r="D144" s="296"/>
      <c r="E144" s="296"/>
      <c r="F144" s="260"/>
    </row>
    <row r="145" spans="1:6" hidden="1">
      <c r="A145" s="305" t="str">
        <f>IF(iCONDOMINI!C66&lt;&gt;"",iCONDOMINI!C66,"")</f>
        <v/>
      </c>
      <c r="B145" s="280" t="s">
        <v>876</v>
      </c>
      <c r="C145" s="306"/>
      <c r="D145" s="296"/>
      <c r="E145" s="296"/>
      <c r="F145" s="260"/>
    </row>
    <row r="146" spans="1:6" hidden="1">
      <c r="A146" s="305" t="str">
        <f>IF(iCONDOMINI!C67&lt;&gt;"",iCONDOMINI!C67,"")</f>
        <v/>
      </c>
      <c r="B146" s="280" t="s">
        <v>877</v>
      </c>
      <c r="C146" s="306"/>
      <c r="D146" s="296"/>
      <c r="E146" s="296"/>
      <c r="F146" s="260"/>
    </row>
    <row r="147" spans="1:6" hidden="1">
      <c r="A147" s="305" t="str">
        <f>IF(iCONDOMINI!C68&lt;&gt;"",iCONDOMINI!C68,"")</f>
        <v/>
      </c>
      <c r="B147" s="280" t="s">
        <v>878</v>
      </c>
      <c r="C147" s="306"/>
      <c r="D147" s="296"/>
      <c r="E147" s="296"/>
      <c r="F147" s="260"/>
    </row>
    <row r="148" spans="1:6" hidden="1">
      <c r="A148" s="305" t="str">
        <f>IF(iCONDOMINI!C69&lt;&gt;"",iCONDOMINI!C69,"")</f>
        <v/>
      </c>
      <c r="B148" s="280" t="s">
        <v>879</v>
      </c>
      <c r="C148" s="306"/>
      <c r="D148" s="296"/>
      <c r="E148" s="296"/>
      <c r="F148" s="260"/>
    </row>
    <row r="149" spans="1:6" hidden="1">
      <c r="A149" s="305" t="str">
        <f>IF(iCONDOMINI!C70&lt;&gt;"",iCONDOMINI!C70,"")</f>
        <v/>
      </c>
      <c r="B149" s="280" t="s">
        <v>880</v>
      </c>
      <c r="C149" s="306"/>
      <c r="D149" s="296"/>
      <c r="E149" s="296"/>
      <c r="F149" s="260"/>
    </row>
    <row r="150" spans="1:6" hidden="1">
      <c r="A150" s="305" t="str">
        <f>IF(iCONDOMINI!C71&lt;&gt;"",iCONDOMINI!C71,"")</f>
        <v/>
      </c>
      <c r="B150" s="280" t="s">
        <v>881</v>
      </c>
      <c r="C150" s="306"/>
      <c r="D150" s="296"/>
      <c r="E150" s="296"/>
      <c r="F150" s="260"/>
    </row>
    <row r="151" spans="1:6" hidden="1">
      <c r="A151" s="305" t="str">
        <f>IF(iCONDOMINI!C72&lt;&gt;"",iCONDOMINI!C72,"")</f>
        <v/>
      </c>
      <c r="B151" s="280" t="s">
        <v>882</v>
      </c>
      <c r="C151" s="306"/>
      <c r="D151" s="296"/>
      <c r="E151" s="296"/>
      <c r="F151" s="260"/>
    </row>
    <row r="152" spans="1:6" hidden="1">
      <c r="A152" s="305" t="str">
        <f>IF(iCONDOMINI!C73&lt;&gt;"",iCONDOMINI!C73,"")</f>
        <v/>
      </c>
      <c r="B152" s="280" t="s">
        <v>883</v>
      </c>
      <c r="C152" s="306"/>
      <c r="D152" s="296"/>
      <c r="E152" s="296"/>
      <c r="F152" s="260"/>
    </row>
    <row r="153" spans="1:6" hidden="1">
      <c r="A153" s="305" t="str">
        <f>IF(iCONDOMINI!C74&lt;&gt;"",iCONDOMINI!C74,"")</f>
        <v/>
      </c>
      <c r="B153" s="280" t="s">
        <v>884</v>
      </c>
      <c r="C153" s="306"/>
      <c r="D153" s="296"/>
      <c r="E153" s="296"/>
      <c r="F153" s="260"/>
    </row>
    <row r="154" spans="1:6" hidden="1">
      <c r="A154" s="305" t="str">
        <f>IF(iCONDOMINI!C75&lt;&gt;"",iCONDOMINI!C75,"")</f>
        <v/>
      </c>
      <c r="B154" s="280" t="s">
        <v>885</v>
      </c>
      <c r="C154" s="306"/>
      <c r="D154" s="296"/>
      <c r="E154" s="296"/>
      <c r="F154" s="260"/>
    </row>
    <row r="155" spans="1:6" hidden="1">
      <c r="A155" s="305" t="str">
        <f>IF(iCONDOMINI!C76&lt;&gt;"",iCONDOMINI!C76,"")</f>
        <v/>
      </c>
      <c r="B155" s="280" t="s">
        <v>886</v>
      </c>
      <c r="C155" s="306"/>
      <c r="D155" s="296"/>
      <c r="E155" s="296"/>
      <c r="F155" s="260"/>
    </row>
    <row r="156" spans="1:6" hidden="1">
      <c r="A156" s="305" t="str">
        <f>IF(iCONDOMINI!C77&lt;&gt;"",iCONDOMINI!C77,"")</f>
        <v/>
      </c>
      <c r="B156" s="280" t="s">
        <v>887</v>
      </c>
      <c r="C156" s="306"/>
      <c r="D156" s="296"/>
      <c r="E156" s="296"/>
      <c r="F156" s="260"/>
    </row>
    <row r="157" spans="1:6" hidden="1">
      <c r="A157" s="305" t="str">
        <f>IF(iCONDOMINI!C78&lt;&gt;"",iCONDOMINI!C78,"")</f>
        <v/>
      </c>
      <c r="B157" s="280" t="s">
        <v>888</v>
      </c>
      <c r="C157" s="306"/>
      <c r="D157" s="296"/>
      <c r="E157" s="296"/>
      <c r="F157" s="260"/>
    </row>
    <row r="158" spans="1:6" hidden="1">
      <c r="A158" s="305" t="str">
        <f>IF(iCONDOMINI!C79&lt;&gt;"",iCONDOMINI!C79,"")</f>
        <v/>
      </c>
      <c r="B158" s="280" t="s">
        <v>889</v>
      </c>
      <c r="C158" s="306"/>
      <c r="D158" s="296"/>
      <c r="E158" s="296"/>
      <c r="F158" s="260"/>
    </row>
    <row r="159" spans="1:6" hidden="1">
      <c r="A159" s="305" t="str">
        <f>IF(iCONDOMINI!C80&lt;&gt;"",iCONDOMINI!C80,"")</f>
        <v/>
      </c>
      <c r="B159" s="280" t="s">
        <v>890</v>
      </c>
      <c r="C159" s="306"/>
      <c r="D159" s="296"/>
      <c r="E159" s="296"/>
      <c r="F159" s="260"/>
    </row>
    <row r="160" spans="1:6" hidden="1">
      <c r="A160" s="305" t="str">
        <f>IF(iCONDOMINI!C81&lt;&gt;"",iCONDOMINI!C81,"")</f>
        <v/>
      </c>
      <c r="B160" s="280" t="s">
        <v>891</v>
      </c>
      <c r="C160" s="306"/>
      <c r="D160" s="296"/>
      <c r="E160" s="296"/>
      <c r="F160" s="260"/>
    </row>
    <row r="161" spans="1:6" hidden="1">
      <c r="A161" s="305" t="str">
        <f>IF(iCONDOMINI!C82&lt;&gt;"",iCONDOMINI!C82,"")</f>
        <v/>
      </c>
      <c r="B161" s="280" t="s">
        <v>892</v>
      </c>
      <c r="C161" s="306"/>
      <c r="D161" s="296"/>
      <c r="E161" s="296"/>
      <c r="F161" s="260"/>
    </row>
    <row r="162" spans="1:6" hidden="1">
      <c r="A162" s="305" t="str">
        <f>IF(iCONDOMINI!C83&lt;&gt;"",iCONDOMINI!C83,"")</f>
        <v/>
      </c>
      <c r="B162" s="280" t="s">
        <v>893</v>
      </c>
      <c r="C162" s="306"/>
      <c r="D162" s="296"/>
      <c r="E162" s="296"/>
      <c r="F162" s="260"/>
    </row>
    <row r="163" spans="1:6" hidden="1">
      <c r="A163" s="305" t="str">
        <f>IF(iCONDOMINI!C84&lt;&gt;"",iCONDOMINI!C84,"")</f>
        <v/>
      </c>
      <c r="B163" s="280" t="s">
        <v>894</v>
      </c>
      <c r="C163" s="306"/>
      <c r="D163" s="296"/>
      <c r="E163" s="296"/>
      <c r="F163" s="260"/>
    </row>
    <row r="164" spans="1:6" hidden="1">
      <c r="A164" s="305" t="str">
        <f>IF(iCONDOMINI!C85&lt;&gt;"",iCONDOMINI!C85,"")</f>
        <v/>
      </c>
      <c r="B164" s="280" t="s">
        <v>895</v>
      </c>
      <c r="C164" s="306"/>
      <c r="D164" s="296"/>
      <c r="E164" s="296"/>
      <c r="F164" s="260"/>
    </row>
    <row r="165" spans="1:6" hidden="1">
      <c r="A165" s="305" t="str">
        <f>IF(iCONDOMINI!C86&lt;&gt;"",iCONDOMINI!C86,"")</f>
        <v/>
      </c>
      <c r="B165" s="280" t="s">
        <v>896</v>
      </c>
      <c r="C165" s="306"/>
      <c r="D165" s="296"/>
      <c r="E165" s="296"/>
      <c r="F165" s="260"/>
    </row>
    <row r="166" spans="1:6" hidden="1">
      <c r="A166" s="305" t="str">
        <f>IF(iCONDOMINI!C87&lt;&gt;"",iCONDOMINI!C87,"")</f>
        <v/>
      </c>
      <c r="B166" s="280" t="s">
        <v>897</v>
      </c>
      <c r="C166" s="306"/>
      <c r="D166" s="296"/>
      <c r="E166" s="296"/>
      <c r="F166" s="260"/>
    </row>
    <row r="167" spans="1:6" hidden="1">
      <c r="A167" s="305" t="str">
        <f>IF(iCONDOMINI!C88&lt;&gt;"",iCONDOMINI!C88,"")</f>
        <v/>
      </c>
      <c r="B167" s="280" t="s">
        <v>898</v>
      </c>
      <c r="C167" s="306"/>
      <c r="D167" s="296"/>
      <c r="E167" s="296"/>
      <c r="F167" s="260"/>
    </row>
    <row r="168" spans="1:6" hidden="1">
      <c r="A168" s="305" t="str">
        <f>IF(iCONDOMINI!C89&lt;&gt;"",iCONDOMINI!C89,"")</f>
        <v/>
      </c>
      <c r="B168" s="280" t="s">
        <v>899</v>
      </c>
      <c r="C168" s="306"/>
      <c r="D168" s="296"/>
      <c r="E168" s="296"/>
      <c r="F168" s="260"/>
    </row>
    <row r="169" spans="1:6" hidden="1">
      <c r="A169" s="305" t="str">
        <f>IF(iCONDOMINI!C90&lt;&gt;"",iCONDOMINI!C90,"")</f>
        <v/>
      </c>
      <c r="B169" s="280" t="s">
        <v>900</v>
      </c>
      <c r="C169" s="306"/>
      <c r="D169" s="296"/>
      <c r="E169" s="296"/>
      <c r="F169" s="260"/>
    </row>
    <row r="170" spans="1:6" hidden="1">
      <c r="A170" s="305" t="str">
        <f>IF(iCONDOMINI!C91&lt;&gt;"",iCONDOMINI!C91,"")</f>
        <v/>
      </c>
      <c r="B170" s="280" t="s">
        <v>901</v>
      </c>
      <c r="C170" s="306"/>
      <c r="D170" s="296"/>
      <c r="E170" s="296"/>
      <c r="F170" s="260"/>
    </row>
    <row r="171" spans="1:6" hidden="1">
      <c r="A171" s="305" t="str">
        <f>IF(iCONDOMINI!C92&lt;&gt;"",iCONDOMINI!C92,"")</f>
        <v/>
      </c>
      <c r="B171" s="280" t="s">
        <v>902</v>
      </c>
      <c r="C171" s="306"/>
      <c r="D171" s="296"/>
      <c r="E171" s="296"/>
      <c r="F171" s="260"/>
    </row>
    <row r="172" spans="1:6" hidden="1">
      <c r="A172" s="305" t="str">
        <f>IF(iCONDOMINI!C93&lt;&gt;"",iCONDOMINI!C93,"")</f>
        <v/>
      </c>
      <c r="B172" s="280" t="s">
        <v>903</v>
      </c>
      <c r="C172" s="306"/>
      <c r="D172" s="296"/>
      <c r="E172" s="296"/>
      <c r="F172" s="260"/>
    </row>
    <row r="173" spans="1:6" hidden="1">
      <c r="A173" s="305" t="str">
        <f>IF(iCONDOMINI!C94&lt;&gt;"",iCONDOMINI!C94,"")</f>
        <v/>
      </c>
      <c r="B173" s="280" t="s">
        <v>904</v>
      </c>
      <c r="C173" s="306"/>
      <c r="D173" s="296"/>
      <c r="E173" s="296"/>
      <c r="F173" s="260"/>
    </row>
    <row r="174" spans="1:6" hidden="1">
      <c r="A174" s="305" t="str">
        <f>IF(iCONDOMINI!C95&lt;&gt;"",iCONDOMINI!C95,"")</f>
        <v/>
      </c>
      <c r="B174" s="280" t="s">
        <v>905</v>
      </c>
      <c r="C174" s="306"/>
      <c r="D174" s="296"/>
      <c r="E174" s="296"/>
      <c r="F174" s="260"/>
    </row>
    <row r="175" spans="1:6" hidden="1">
      <c r="A175" s="305" t="str">
        <f>IF(iCONDOMINI!C96&lt;&gt;"",iCONDOMINI!C96,"")</f>
        <v/>
      </c>
      <c r="B175" s="280" t="s">
        <v>906</v>
      </c>
      <c r="C175" s="306"/>
      <c r="D175" s="296"/>
      <c r="E175" s="296"/>
      <c r="F175" s="260"/>
    </row>
    <row r="176" spans="1:6" hidden="1">
      <c r="A176" s="305" t="str">
        <f>IF(iCONDOMINI!C97&lt;&gt;"",iCONDOMINI!C97,"")</f>
        <v/>
      </c>
      <c r="B176" s="280" t="s">
        <v>907</v>
      </c>
      <c r="C176" s="306"/>
      <c r="D176" s="296"/>
      <c r="E176" s="296"/>
      <c r="F176" s="260"/>
    </row>
    <row r="177" spans="1:6" hidden="1">
      <c r="A177" s="305" t="str">
        <f>IF(iCONDOMINI!C98&lt;&gt;"",iCONDOMINI!C98,"")</f>
        <v/>
      </c>
      <c r="B177" s="280" t="s">
        <v>908</v>
      </c>
      <c r="C177" s="306"/>
      <c r="D177" s="296"/>
      <c r="E177" s="296"/>
      <c r="F177" s="260"/>
    </row>
    <row r="178" spans="1:6" hidden="1">
      <c r="A178" s="305" t="str">
        <f>IF(iCONDOMINI!C99&lt;&gt;"",iCONDOMINI!C99,"")</f>
        <v/>
      </c>
      <c r="B178" s="280" t="s">
        <v>909</v>
      </c>
      <c r="C178" s="306"/>
      <c r="D178" s="296"/>
      <c r="E178" s="296"/>
      <c r="F178" s="260"/>
    </row>
    <row r="179" spans="1:6" hidden="1">
      <c r="A179" s="305" t="str">
        <f>IF(iCONDOMINI!C100&lt;&gt;"",iCONDOMINI!C100,"")</f>
        <v/>
      </c>
      <c r="B179" s="280" t="s">
        <v>910</v>
      </c>
      <c r="C179" s="306"/>
      <c r="D179" s="296"/>
      <c r="E179" s="296"/>
      <c r="F179" s="260"/>
    </row>
    <row r="180" spans="1:6" hidden="1">
      <c r="A180" s="305" t="str">
        <f>IF(iCONDOMINI!C101&lt;&gt;"",iCONDOMINI!C101,"")</f>
        <v/>
      </c>
      <c r="B180" s="280" t="s">
        <v>911</v>
      </c>
      <c r="C180" s="306"/>
      <c r="D180" s="296"/>
      <c r="E180" s="296"/>
      <c r="F180" s="260"/>
    </row>
    <row r="181" spans="1:6" hidden="1">
      <c r="A181" s="305" t="str">
        <f>IF(iCONDOMINI!C102&lt;&gt;"",iCONDOMINI!C102,"")</f>
        <v/>
      </c>
      <c r="B181" s="280" t="s">
        <v>912</v>
      </c>
      <c r="C181" s="306"/>
      <c r="D181" s="296"/>
      <c r="E181" s="296"/>
      <c r="F181" s="260"/>
    </row>
    <row r="182" spans="1:6" hidden="1">
      <c r="A182" s="305" t="str">
        <f>IF(iCONDOMINI!C103&lt;&gt;"",iCONDOMINI!C103,"")</f>
        <v/>
      </c>
      <c r="B182" s="280" t="s">
        <v>913</v>
      </c>
      <c r="C182" s="306"/>
      <c r="D182" s="296"/>
      <c r="E182" s="296"/>
      <c r="F182" s="260"/>
    </row>
    <row r="183" spans="1:6" hidden="1">
      <c r="A183" s="305" t="str">
        <f>IF(iCONDOMINI!C104&lt;&gt;"",iCONDOMINI!C104,"")</f>
        <v/>
      </c>
      <c r="B183" s="280" t="s">
        <v>914</v>
      </c>
      <c r="C183" s="306"/>
      <c r="D183" s="296"/>
      <c r="E183" s="296"/>
      <c r="F183" s="260"/>
    </row>
    <row r="184" spans="1:6" hidden="1">
      <c r="A184" s="305" t="str">
        <f>IF(iCONDOMINI!C105&lt;&gt;"",iCONDOMINI!C105,"")</f>
        <v/>
      </c>
      <c r="B184" s="280" t="s">
        <v>915</v>
      </c>
      <c r="C184" s="306"/>
      <c r="D184" s="296"/>
      <c r="E184" s="296"/>
      <c r="F184" s="260"/>
    </row>
    <row r="185" spans="1:6" hidden="1">
      <c r="A185" s="305" t="str">
        <f>IF(iCONDOMINI!C106&lt;&gt;"",iCONDOMINI!C106,"")</f>
        <v/>
      </c>
      <c r="B185" s="280" t="s">
        <v>916</v>
      </c>
      <c r="C185" s="306"/>
      <c r="D185" s="296"/>
      <c r="E185" s="296"/>
      <c r="F185" s="260"/>
    </row>
    <row r="186" spans="1:6" hidden="1">
      <c r="A186" s="305" t="str">
        <f>IF(iCONDOMINI!C107&lt;&gt;"",iCONDOMINI!C107,"")</f>
        <v/>
      </c>
      <c r="B186" s="280" t="s">
        <v>917</v>
      </c>
      <c r="C186" s="306"/>
      <c r="D186" s="296"/>
      <c r="E186" s="296"/>
      <c r="F186" s="260"/>
    </row>
    <row r="187" spans="1:6" hidden="1">
      <c r="A187" s="305" t="str">
        <f>IF(iCONDOMINI!C108&lt;&gt;"",iCONDOMINI!C108,"")</f>
        <v/>
      </c>
      <c r="B187" s="280" t="s">
        <v>918</v>
      </c>
      <c r="C187" s="306"/>
      <c r="D187" s="296"/>
      <c r="E187" s="296"/>
      <c r="F187" s="260"/>
    </row>
    <row r="188" spans="1:6" hidden="1">
      <c r="A188" s="305" t="str">
        <f>IF(iCONDOMINI!C109&lt;&gt;"",iCONDOMINI!C109,"")</f>
        <v/>
      </c>
      <c r="B188" s="280" t="s">
        <v>919</v>
      </c>
      <c r="C188" s="306"/>
      <c r="D188" s="296"/>
      <c r="E188" s="296"/>
      <c r="F188" s="260"/>
    </row>
    <row r="189" spans="1:6" ht="12.75" customHeight="1">
      <c r="A189" s="301" t="s">
        <v>920</v>
      </c>
      <c r="B189" s="302"/>
      <c r="C189" s="303" t="s">
        <v>378</v>
      </c>
      <c r="D189" s="304"/>
      <c r="E189" s="304"/>
      <c r="F189" s="260"/>
    </row>
    <row r="190" spans="1:6" ht="15" customHeight="1">
      <c r="A190" s="307" t="s">
        <v>921</v>
      </c>
      <c r="B190" s="308" t="s">
        <v>922</v>
      </c>
      <c r="C190" s="306"/>
      <c r="D190" s="278"/>
      <c r="E190" s="278"/>
      <c r="F190" s="260"/>
    </row>
    <row r="191" spans="1:6" ht="15" customHeight="1">
      <c r="A191" s="307" t="s">
        <v>923</v>
      </c>
      <c r="B191" s="308" t="s">
        <v>924</v>
      </c>
      <c r="C191" s="306"/>
      <c r="D191" s="278"/>
      <c r="E191" s="278"/>
      <c r="F191" s="260"/>
    </row>
    <row r="192" spans="1:6" ht="15" customHeight="1">
      <c r="A192" s="307" t="s">
        <v>925</v>
      </c>
      <c r="B192" s="308" t="s">
        <v>926</v>
      </c>
      <c r="C192" s="306"/>
      <c r="D192" s="278"/>
      <c r="E192" s="278"/>
      <c r="F192" s="260"/>
    </row>
    <row r="193" spans="1:6" ht="15" customHeight="1">
      <c r="A193" s="307" t="s">
        <v>927</v>
      </c>
      <c r="B193" s="308" t="s">
        <v>928</v>
      </c>
      <c r="C193" s="306"/>
      <c r="D193" s="278"/>
      <c r="E193" s="278"/>
      <c r="F193" s="260"/>
    </row>
    <row r="194" spans="1:6" ht="15" customHeight="1">
      <c r="A194" s="307" t="s">
        <v>929</v>
      </c>
      <c r="B194" s="308" t="s">
        <v>930</v>
      </c>
      <c r="C194" s="306"/>
      <c r="D194" s="278"/>
      <c r="E194" s="278"/>
      <c r="F194" s="260"/>
    </row>
    <row r="195" spans="1:6" ht="15" customHeight="1">
      <c r="A195" s="301" t="s">
        <v>931</v>
      </c>
      <c r="B195" s="309"/>
      <c r="C195" s="303" t="s">
        <v>576</v>
      </c>
      <c r="D195" s="309"/>
      <c r="E195" s="309"/>
      <c r="F195" s="260"/>
    </row>
    <row r="196" spans="1:6" ht="15" customHeight="1">
      <c r="A196" s="310" t="str">
        <f>IF(LEN('iP1'!A27)&gt;0,"PRESTITO a  " &amp;'iP1'!A27,"")</f>
        <v>PRESTITO a  F-LAVORI MANUTENZIONE  (2013-2015)</v>
      </c>
      <c r="B196" s="308" t="s">
        <v>932</v>
      </c>
      <c r="C196" s="306"/>
      <c r="D196" s="278"/>
      <c r="E196" s="278"/>
      <c r="F196" s="260"/>
    </row>
    <row r="197" spans="1:6" hidden="1">
      <c r="A197" s="310" t="str">
        <f>IF(LEN('iP1'!A28)&gt;0,"PRESTITO a  " &amp;'iP1'!A28,"")</f>
        <v/>
      </c>
      <c r="B197" s="311" t="s">
        <v>933</v>
      </c>
      <c r="C197" s="306"/>
      <c r="D197" s="312"/>
      <c r="E197" s="312"/>
      <c r="F197" s="260"/>
    </row>
    <row r="198" spans="1:6" hidden="1">
      <c r="A198" s="310" t="str">
        <f>IF(LEN('iP1'!A29)&gt;0,"PRESTITO a  " &amp;'iP1'!A29,"")</f>
        <v/>
      </c>
      <c r="B198" s="313" t="s">
        <v>934</v>
      </c>
      <c r="C198" s="306"/>
      <c r="D198" s="314"/>
      <c r="E198" s="314"/>
      <c r="F198" s="260"/>
    </row>
    <row r="199" spans="1:6" hidden="1">
      <c r="A199" s="310" t="str">
        <f>IF(LEN('iP1'!A30)&gt;0,"PRESTITO a  " &amp;'iP1'!A30,"")</f>
        <v/>
      </c>
      <c r="B199" s="313" t="s">
        <v>935</v>
      </c>
      <c r="C199" s="306"/>
      <c r="D199" s="314"/>
      <c r="E199" s="314"/>
      <c r="F199" s="260"/>
    </row>
    <row r="200" spans="1:6" hidden="1">
      <c r="A200" s="310" t="str">
        <f>IF(LEN('iP1'!A31)&gt;0,"PRESTITO a  " &amp;'iP1'!A31,"")</f>
        <v/>
      </c>
      <c r="B200" s="313" t="s">
        <v>936</v>
      </c>
      <c r="C200" s="306"/>
      <c r="D200" s="314"/>
      <c r="E200" s="314"/>
      <c r="F200" s="260"/>
    </row>
    <row r="201" spans="1:6" ht="15" customHeight="1">
      <c r="A201" s="301" t="s">
        <v>937</v>
      </c>
      <c r="B201" s="302"/>
      <c r="C201" s="303" t="s">
        <v>938</v>
      </c>
      <c r="D201" s="315"/>
      <c r="E201" s="315"/>
      <c r="F201" s="260"/>
    </row>
    <row r="202" spans="1:6" ht="15" customHeight="1">
      <c r="A202" s="310" t="str">
        <f>IF(LEN('iP1'!A27)&gt;0,"USCITE per " &amp;'iP1'!A27,"")</f>
        <v>USCITE per F-LAVORI MANUTENZIONE  (2013-2015)</v>
      </c>
      <c r="B202" s="308" t="s">
        <v>939</v>
      </c>
      <c r="C202" s="306"/>
      <c r="D202" s="284"/>
      <c r="E202" s="284"/>
      <c r="F202" s="260"/>
    </row>
    <row r="203" spans="1:6" hidden="1">
      <c r="A203" s="310" t="str">
        <f>IF(LEN('iP1'!A28)&gt;0,"USCITE per " &amp;'iP1'!A28,"")</f>
        <v/>
      </c>
      <c r="B203" s="308" t="s">
        <v>940</v>
      </c>
      <c r="C203" s="306"/>
      <c r="D203" s="284"/>
      <c r="E203" s="284"/>
      <c r="F203" s="260"/>
    </row>
    <row r="204" spans="1:6" hidden="1">
      <c r="A204" s="310" t="str">
        <f>IF(LEN('iP1'!A29)&gt;0,"USCITE per " &amp;'iP1'!A29,"")</f>
        <v/>
      </c>
      <c r="B204" s="308" t="s">
        <v>941</v>
      </c>
      <c r="C204" s="306"/>
      <c r="D204" s="284"/>
      <c r="E204" s="284"/>
      <c r="F204" s="260"/>
    </row>
    <row r="205" spans="1:6" hidden="1">
      <c r="A205" s="310" t="str">
        <f>IF(LEN('iP1'!A30)&gt;0,"USCITE per " &amp;'iP1'!A30,"")</f>
        <v/>
      </c>
      <c r="B205" s="308" t="s">
        <v>942</v>
      </c>
      <c r="C205" s="306"/>
      <c r="D205" s="284"/>
      <c r="E205" s="284"/>
      <c r="F205" s="260"/>
    </row>
    <row r="206" spans="1:6" hidden="1">
      <c r="A206" s="310" t="str">
        <f>IF(LEN('iP1'!A31)&gt;0,"USCITE per " &amp;'iP1'!A31,"")</f>
        <v/>
      </c>
      <c r="B206" s="308" t="s">
        <v>943</v>
      </c>
      <c r="C206" s="306"/>
      <c r="D206" s="284"/>
      <c r="E206" s="284"/>
      <c r="F206" s="260"/>
    </row>
    <row r="207" spans="1:6" ht="12.75" customHeight="1">
      <c r="A207" s="316"/>
      <c r="B207" s="316"/>
      <c r="C207" s="316"/>
      <c r="D207" s="316"/>
      <c r="E207" s="317"/>
      <c r="F207" s="260"/>
    </row>
    <row r="208" spans="1:6" ht="8.1" customHeight="1">
      <c r="A208" s="260">
        <v>0</v>
      </c>
      <c r="B208" s="260"/>
      <c r="C208" s="260"/>
      <c r="D208" s="260"/>
      <c r="E208" s="260"/>
      <c r="F208" s="260">
        <v>0</v>
      </c>
    </row>
  </sheetData>
  <mergeCells count="3">
    <mergeCell ref="A9:A10"/>
    <mergeCell ref="B9:B10"/>
    <mergeCell ref="C9:C1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A5A1-A754-43B0-81CF-195FF4270408}">
  <sheetPr codeName="Foglio9"/>
  <dimension ref="A1:E157"/>
  <sheetViews>
    <sheetView workbookViewId="0"/>
  </sheetViews>
  <sheetFormatPr defaultRowHeight="15"/>
  <cols>
    <col min="1" max="1" width="49.85546875" customWidth="1"/>
    <col min="2" max="2" width="7.85546875" customWidth="1"/>
    <col min="3" max="3" width="11" customWidth="1"/>
    <col min="5" max="5" width="1.7109375" customWidth="1"/>
  </cols>
  <sheetData>
    <row r="1" spans="1:5" ht="12.75" customHeight="1">
      <c r="A1" s="318">
        <v>0</v>
      </c>
      <c r="B1" s="318"/>
      <c r="C1" s="318"/>
      <c r="D1" s="318"/>
      <c r="E1" s="260">
        <v>0</v>
      </c>
    </row>
    <row r="2" spans="1:5" hidden="1">
      <c r="A2" s="261"/>
      <c r="B2" s="261"/>
      <c r="C2" s="261"/>
      <c r="D2" s="261"/>
      <c r="E2" s="260"/>
    </row>
    <row r="3" spans="1:5" hidden="1">
      <c r="A3" s="261"/>
      <c r="B3" s="261"/>
      <c r="C3" s="261"/>
      <c r="D3" s="261"/>
      <c r="E3" s="260"/>
    </row>
    <row r="4" spans="1:5" hidden="1">
      <c r="A4" s="261"/>
      <c r="B4" s="261"/>
      <c r="C4" s="261"/>
      <c r="D4" s="261"/>
      <c r="E4" s="260"/>
    </row>
    <row r="5" spans="1:5" hidden="1">
      <c r="A5" s="261"/>
      <c r="B5" s="261"/>
      <c r="C5" s="261"/>
      <c r="D5" s="261"/>
      <c r="E5" s="260"/>
    </row>
    <row r="6" spans="1:5" hidden="1">
      <c r="A6" s="261"/>
      <c r="B6" s="261"/>
      <c r="C6" s="261"/>
      <c r="D6" s="261"/>
      <c r="E6" s="260"/>
    </row>
    <row r="7" spans="1:5" ht="18" customHeight="1">
      <c r="A7" s="262" t="str">
        <f>'iP1'!A5</f>
        <v>Condominio "PROTOTIPO"</v>
      </c>
      <c r="B7" s="319"/>
      <c r="C7" s="319"/>
      <c r="D7" s="320"/>
      <c r="E7" s="267"/>
    </row>
    <row r="8" spans="1:5" ht="20.100000000000001" customHeight="1">
      <c r="A8" s="268" t="s">
        <v>675</v>
      </c>
      <c r="B8" s="321"/>
      <c r="C8" s="269"/>
      <c r="D8" s="322"/>
      <c r="E8" s="260"/>
    </row>
    <row r="9" spans="1:5" ht="15.95" customHeight="1">
      <c r="A9" s="323" t="s">
        <v>944</v>
      </c>
      <c r="B9" s="324"/>
      <c r="C9" s="324"/>
      <c r="D9" s="325"/>
      <c r="E9" s="260"/>
    </row>
    <row r="10" spans="1:5" ht="15" customHeight="1">
      <c r="A10" s="274" t="s">
        <v>677</v>
      </c>
      <c r="B10" s="273" t="s">
        <v>945</v>
      </c>
      <c r="C10" s="273"/>
      <c r="D10" s="273"/>
      <c r="E10" s="260"/>
    </row>
    <row r="11" spans="1:5" ht="50.1" customHeight="1">
      <c r="A11" s="326" t="s">
        <v>946</v>
      </c>
      <c r="B11" s="327" t="s">
        <v>947</v>
      </c>
      <c r="C11" s="327" t="s">
        <v>948</v>
      </c>
      <c r="D11" s="327" t="s">
        <v>949</v>
      </c>
      <c r="E11" s="260"/>
    </row>
    <row r="12" spans="1:5" ht="12.75" customHeight="1">
      <c r="A12" s="328" t="s">
        <v>950</v>
      </c>
      <c r="B12" s="280" t="s">
        <v>951</v>
      </c>
      <c r="C12" s="280" t="s">
        <v>952</v>
      </c>
      <c r="D12" s="280" t="s">
        <v>953</v>
      </c>
      <c r="E12" s="260"/>
    </row>
    <row r="13" spans="1:5" ht="12.75" customHeight="1">
      <c r="A13" s="328" t="s">
        <v>954</v>
      </c>
      <c r="B13" s="280" t="s">
        <v>955</v>
      </c>
      <c r="C13" s="280" t="s">
        <v>956</v>
      </c>
      <c r="D13" s="280" t="s">
        <v>957</v>
      </c>
      <c r="E13" s="260"/>
    </row>
    <row r="14" spans="1:5" ht="12.75" customHeight="1">
      <c r="A14" s="328" t="s">
        <v>958</v>
      </c>
      <c r="B14" s="280" t="s">
        <v>959</v>
      </c>
      <c r="C14" s="280" t="s">
        <v>960</v>
      </c>
      <c r="D14" s="280" t="s">
        <v>961</v>
      </c>
      <c r="E14" s="260"/>
    </row>
    <row r="15" spans="1:5" ht="12.75" customHeight="1">
      <c r="A15" s="328"/>
      <c r="B15" s="280" t="s">
        <v>962</v>
      </c>
      <c r="C15" s="280" t="s">
        <v>963</v>
      </c>
      <c r="D15" s="280" t="s">
        <v>964</v>
      </c>
      <c r="E15" s="260"/>
    </row>
    <row r="16" spans="1:5" ht="12.75" customHeight="1">
      <c r="A16" s="328"/>
      <c r="B16" s="280" t="s">
        <v>965</v>
      </c>
      <c r="C16" s="280" t="s">
        <v>966</v>
      </c>
      <c r="D16" s="280" t="s">
        <v>967</v>
      </c>
      <c r="E16" s="260"/>
    </row>
    <row r="17" spans="1:5" ht="12.75" customHeight="1">
      <c r="A17" s="329" t="str">
        <f>iCONDOMINI!C16</f>
        <v>Condomino06</v>
      </c>
      <c r="B17" s="280" t="s">
        <v>968</v>
      </c>
      <c r="C17" s="280" t="s">
        <v>969</v>
      </c>
      <c r="D17" s="280" t="s">
        <v>970</v>
      </c>
      <c r="E17" s="260"/>
    </row>
    <row r="18" spans="1:5" ht="12.75" customHeight="1">
      <c r="A18" s="329" t="str">
        <f>iCONDOMINI!C17</f>
        <v>Condomino07</v>
      </c>
      <c r="B18" s="280" t="s">
        <v>971</v>
      </c>
      <c r="C18" s="280" t="s">
        <v>972</v>
      </c>
      <c r="D18" s="280" t="s">
        <v>973</v>
      </c>
      <c r="E18" s="260"/>
    </row>
    <row r="19" spans="1:5" ht="12.75" customHeight="1">
      <c r="A19" s="329" t="str">
        <f>iCONDOMINI!C18</f>
        <v>Eredi Condomino08</v>
      </c>
      <c r="B19" s="280" t="s">
        <v>974</v>
      </c>
      <c r="C19" s="280" t="s">
        <v>975</v>
      </c>
      <c r="D19" s="280" t="s">
        <v>976</v>
      </c>
      <c r="E19" s="260"/>
    </row>
    <row r="20" spans="1:5" ht="12.75" customHeight="1">
      <c r="A20" s="329" t="str">
        <f>iCONDOMINI!C19</f>
        <v>Condomino09 S.r.l.</v>
      </c>
      <c r="B20" s="280" t="s">
        <v>977</v>
      </c>
      <c r="C20" s="280" t="s">
        <v>978</v>
      </c>
      <c r="D20" s="280" t="s">
        <v>979</v>
      </c>
      <c r="E20" s="260"/>
    </row>
    <row r="21" spans="1:5" ht="12.75" customHeight="1">
      <c r="A21" s="329" t="str">
        <f>iCONDOMINI!C20</f>
        <v>Condomino10</v>
      </c>
      <c r="B21" s="280" t="s">
        <v>980</v>
      </c>
      <c r="C21" s="280" t="s">
        <v>981</v>
      </c>
      <c r="D21" s="280" t="s">
        <v>982</v>
      </c>
      <c r="E21" s="260"/>
    </row>
    <row r="22" spans="1:5" ht="12.75" customHeight="1">
      <c r="A22" s="329" t="str">
        <f>iCONDOMINI!C21</f>
        <v>Condomino11</v>
      </c>
      <c r="B22" s="280" t="s">
        <v>983</v>
      </c>
      <c r="C22" s="280" t="s">
        <v>984</v>
      </c>
      <c r="D22" s="280" t="s">
        <v>985</v>
      </c>
      <c r="E22" s="260"/>
    </row>
    <row r="23" spans="1:5" ht="12.75" customHeight="1">
      <c r="A23" s="329" t="str">
        <f>iCONDOMINI!C22</f>
        <v>Condomino12</v>
      </c>
      <c r="B23" s="280" t="s">
        <v>986</v>
      </c>
      <c r="C23" s="280" t="s">
        <v>987</v>
      </c>
      <c r="D23" s="280" t="s">
        <v>988</v>
      </c>
      <c r="E23" s="260"/>
    </row>
    <row r="24" spans="1:5" ht="12.75" customHeight="1">
      <c r="A24" s="329" t="str">
        <f>iCONDOMINI!C23</f>
        <v>Condomino13</v>
      </c>
      <c r="B24" s="280" t="s">
        <v>989</v>
      </c>
      <c r="C24" s="280" t="s">
        <v>990</v>
      </c>
      <c r="D24" s="280" t="s">
        <v>991</v>
      </c>
      <c r="E24" s="260"/>
    </row>
    <row r="25" spans="1:5" ht="12.75" customHeight="1">
      <c r="A25" s="329" t="str">
        <f>iCONDOMINI!C24</f>
        <v>Condomino14</v>
      </c>
      <c r="B25" s="280" t="s">
        <v>992</v>
      </c>
      <c r="C25" s="280" t="s">
        <v>993</v>
      </c>
      <c r="D25" s="280" t="s">
        <v>994</v>
      </c>
      <c r="E25" s="260"/>
    </row>
    <row r="26" spans="1:5" ht="12.75" customHeight="1">
      <c r="A26" s="329" t="str">
        <f>iCONDOMINI!C25</f>
        <v>Condomino15</v>
      </c>
      <c r="B26" s="280" t="s">
        <v>995</v>
      </c>
      <c r="C26" s="280" t="s">
        <v>996</v>
      </c>
      <c r="D26" s="280" t="s">
        <v>997</v>
      </c>
      <c r="E26" s="260"/>
    </row>
    <row r="27" spans="1:5" ht="12.75" customHeight="1">
      <c r="A27" s="329" t="str">
        <f>iCONDOMINI!C26</f>
        <v>Condomino16</v>
      </c>
      <c r="B27" s="280" t="s">
        <v>998</v>
      </c>
      <c r="C27" s="280" t="s">
        <v>999</v>
      </c>
      <c r="D27" s="280" t="s">
        <v>1000</v>
      </c>
      <c r="E27" s="260"/>
    </row>
    <row r="28" spans="1:5" ht="12.75" customHeight="1">
      <c r="A28" s="329" t="str">
        <f>iCONDOMINI!C27</f>
        <v>Condomino17</v>
      </c>
      <c r="B28" s="280" t="s">
        <v>1001</v>
      </c>
      <c r="C28" s="280" t="s">
        <v>1002</v>
      </c>
      <c r="D28" s="280" t="s">
        <v>1003</v>
      </c>
      <c r="E28" s="260"/>
    </row>
    <row r="29" spans="1:5" ht="12.75" customHeight="1">
      <c r="A29" s="329" t="str">
        <f>iCONDOMINI!C28</f>
        <v>Condomino18</v>
      </c>
      <c r="B29" s="280" t="s">
        <v>1004</v>
      </c>
      <c r="C29" s="280" t="s">
        <v>1005</v>
      </c>
      <c r="D29" s="280" t="s">
        <v>1006</v>
      </c>
      <c r="E29" s="260"/>
    </row>
    <row r="30" spans="1:5" ht="12.75" customHeight="1">
      <c r="A30" s="329" t="str">
        <f>iCONDOMINI!C29</f>
        <v>Condomino19</v>
      </c>
      <c r="B30" s="280" t="s">
        <v>1007</v>
      </c>
      <c r="C30" s="280" t="s">
        <v>1008</v>
      </c>
      <c r="D30" s="280" t="s">
        <v>1009</v>
      </c>
      <c r="E30" s="260"/>
    </row>
    <row r="31" spans="1:5" ht="12.75" customHeight="1">
      <c r="A31" s="329" t="str">
        <f>iCONDOMINI!C30</f>
        <v>Condomino20</v>
      </c>
      <c r="B31" s="280" t="s">
        <v>1010</v>
      </c>
      <c r="C31" s="280" t="s">
        <v>1011</v>
      </c>
      <c r="D31" s="280" t="s">
        <v>1012</v>
      </c>
      <c r="E31" s="260"/>
    </row>
    <row r="32" spans="1:5" ht="12.75" customHeight="1">
      <c r="A32" s="329" t="str">
        <f>iCONDOMINI!C31</f>
        <v>Condomino21</v>
      </c>
      <c r="B32" s="280" t="s">
        <v>1013</v>
      </c>
      <c r="C32" s="280" t="s">
        <v>1014</v>
      </c>
      <c r="D32" s="280" t="s">
        <v>1015</v>
      </c>
      <c r="E32" s="260"/>
    </row>
    <row r="33" spans="1:5" ht="12.75" customHeight="1">
      <c r="A33" s="329" t="str">
        <f>iCONDOMINI!C32</f>
        <v>Condomino22</v>
      </c>
      <c r="B33" s="280" t="s">
        <v>1016</v>
      </c>
      <c r="C33" s="280" t="s">
        <v>1017</v>
      </c>
      <c r="D33" s="280" t="s">
        <v>1018</v>
      </c>
      <c r="E33" s="260"/>
    </row>
    <row r="34" spans="1:5" ht="12.75" customHeight="1">
      <c r="A34" s="329" t="str">
        <f>iCONDOMINI!C33</f>
        <v>Condomino23</v>
      </c>
      <c r="B34" s="280" t="s">
        <v>1019</v>
      </c>
      <c r="C34" s="280" t="s">
        <v>1020</v>
      </c>
      <c r="D34" s="280" t="s">
        <v>1021</v>
      </c>
      <c r="E34" s="260"/>
    </row>
    <row r="35" spans="1:5" hidden="1">
      <c r="A35" s="329">
        <f>iCONDOMINI!C34</f>
        <v>0</v>
      </c>
      <c r="B35" s="280" t="s">
        <v>1022</v>
      </c>
      <c r="C35" s="280" t="s">
        <v>1023</v>
      </c>
      <c r="D35" s="280" t="s">
        <v>1024</v>
      </c>
      <c r="E35" s="260"/>
    </row>
    <row r="36" spans="1:5" hidden="1">
      <c r="A36" s="329">
        <f>iCONDOMINI!C35</f>
        <v>0</v>
      </c>
      <c r="B36" s="280" t="s">
        <v>1025</v>
      </c>
      <c r="C36" s="280" t="s">
        <v>1026</v>
      </c>
      <c r="D36" s="280" t="s">
        <v>1027</v>
      </c>
      <c r="E36" s="260"/>
    </row>
    <row r="37" spans="1:5" hidden="1">
      <c r="A37" s="329">
        <f>iCONDOMINI!C36</f>
        <v>0</v>
      </c>
      <c r="B37" s="280" t="s">
        <v>1028</v>
      </c>
      <c r="C37" s="280" t="s">
        <v>1029</v>
      </c>
      <c r="D37" s="280" t="s">
        <v>1030</v>
      </c>
      <c r="E37" s="260"/>
    </row>
    <row r="38" spans="1:5" hidden="1">
      <c r="A38" s="329">
        <f>iCONDOMINI!C37</f>
        <v>0</v>
      </c>
      <c r="B38" s="280" t="s">
        <v>1031</v>
      </c>
      <c r="C38" s="280" t="s">
        <v>1032</v>
      </c>
      <c r="D38" s="280" t="s">
        <v>1033</v>
      </c>
      <c r="E38" s="260"/>
    </row>
    <row r="39" spans="1:5" hidden="1">
      <c r="A39" s="329">
        <f>iCONDOMINI!C38</f>
        <v>0</v>
      </c>
      <c r="B39" s="280" t="s">
        <v>1034</v>
      </c>
      <c r="C39" s="280" t="s">
        <v>1035</v>
      </c>
      <c r="D39" s="280" t="s">
        <v>1036</v>
      </c>
      <c r="E39" s="260"/>
    </row>
    <row r="40" spans="1:5" hidden="1">
      <c r="A40" s="329">
        <f>iCONDOMINI!C39</f>
        <v>0</v>
      </c>
      <c r="B40" s="280" t="s">
        <v>1037</v>
      </c>
      <c r="C40" s="280" t="s">
        <v>1038</v>
      </c>
      <c r="D40" s="280" t="s">
        <v>1039</v>
      </c>
      <c r="E40" s="260"/>
    </row>
    <row r="41" spans="1:5" hidden="1">
      <c r="A41" s="329">
        <f>iCONDOMINI!C40</f>
        <v>0</v>
      </c>
      <c r="B41" s="280" t="s">
        <v>1040</v>
      </c>
      <c r="C41" s="280" t="s">
        <v>1041</v>
      </c>
      <c r="D41" s="280" t="s">
        <v>1042</v>
      </c>
      <c r="E41" s="260"/>
    </row>
    <row r="42" spans="1:5" hidden="1">
      <c r="A42" s="329">
        <f>iCONDOMINI!C41</f>
        <v>0</v>
      </c>
      <c r="B42" s="280" t="s">
        <v>1043</v>
      </c>
      <c r="C42" s="280" t="s">
        <v>1044</v>
      </c>
      <c r="D42" s="280" t="s">
        <v>1045</v>
      </c>
      <c r="E42" s="260"/>
    </row>
    <row r="43" spans="1:5" hidden="1">
      <c r="A43" s="329">
        <f>iCONDOMINI!C42</f>
        <v>0</v>
      </c>
      <c r="B43" s="280" t="s">
        <v>1046</v>
      </c>
      <c r="C43" s="280" t="s">
        <v>1047</v>
      </c>
      <c r="D43" s="280" t="s">
        <v>1048</v>
      </c>
      <c r="E43" s="260"/>
    </row>
    <row r="44" spans="1:5" hidden="1">
      <c r="A44" s="329">
        <f>iCONDOMINI!C43</f>
        <v>0</v>
      </c>
      <c r="B44" s="280" t="s">
        <v>1049</v>
      </c>
      <c r="C44" s="280" t="s">
        <v>1050</v>
      </c>
      <c r="D44" s="280" t="s">
        <v>1051</v>
      </c>
      <c r="E44" s="260"/>
    </row>
    <row r="45" spans="1:5" hidden="1">
      <c r="A45" s="329">
        <f>iCONDOMINI!C44</f>
        <v>0</v>
      </c>
      <c r="B45" s="280" t="s">
        <v>1052</v>
      </c>
      <c r="C45" s="280" t="s">
        <v>1053</v>
      </c>
      <c r="D45" s="280" t="s">
        <v>1054</v>
      </c>
      <c r="E45" s="260"/>
    </row>
    <row r="46" spans="1:5" hidden="1">
      <c r="A46" s="329">
        <f>iCONDOMINI!C45</f>
        <v>0</v>
      </c>
      <c r="B46" s="280" t="s">
        <v>1055</v>
      </c>
      <c r="C46" s="280" t="s">
        <v>1056</v>
      </c>
      <c r="D46" s="280" t="s">
        <v>1057</v>
      </c>
      <c r="E46" s="260"/>
    </row>
    <row r="47" spans="1:5" hidden="1">
      <c r="A47" s="329">
        <f>iCONDOMINI!C46</f>
        <v>0</v>
      </c>
      <c r="B47" s="280" t="s">
        <v>1058</v>
      </c>
      <c r="C47" s="280" t="s">
        <v>1059</v>
      </c>
      <c r="D47" s="280" t="s">
        <v>1060</v>
      </c>
      <c r="E47" s="260"/>
    </row>
    <row r="48" spans="1:5" hidden="1">
      <c r="A48" s="329">
        <f>iCONDOMINI!C47</f>
        <v>0</v>
      </c>
      <c r="B48" s="280" t="s">
        <v>1061</v>
      </c>
      <c r="C48" s="280" t="s">
        <v>1062</v>
      </c>
      <c r="D48" s="280" t="s">
        <v>1063</v>
      </c>
      <c r="E48" s="260"/>
    </row>
    <row r="49" spans="1:5" hidden="1">
      <c r="A49" s="329">
        <f>iCONDOMINI!C48</f>
        <v>0</v>
      </c>
      <c r="B49" s="280" t="s">
        <v>1064</v>
      </c>
      <c r="C49" s="280" t="s">
        <v>1065</v>
      </c>
      <c r="D49" s="280" t="s">
        <v>1066</v>
      </c>
      <c r="E49" s="260"/>
    </row>
    <row r="50" spans="1:5" hidden="1">
      <c r="A50" s="329">
        <f>iCONDOMINI!C49</f>
        <v>0</v>
      </c>
      <c r="B50" s="280" t="s">
        <v>1067</v>
      </c>
      <c r="C50" s="280" t="s">
        <v>1068</v>
      </c>
      <c r="D50" s="280" t="s">
        <v>1069</v>
      </c>
      <c r="E50" s="260"/>
    </row>
    <row r="51" spans="1:5" hidden="1">
      <c r="A51" s="329">
        <f>iCONDOMINI!C50</f>
        <v>0</v>
      </c>
      <c r="B51" s="280" t="s">
        <v>1070</v>
      </c>
      <c r="C51" s="280" t="s">
        <v>1071</v>
      </c>
      <c r="D51" s="280" t="s">
        <v>1072</v>
      </c>
      <c r="E51" s="260"/>
    </row>
    <row r="52" spans="1:5" hidden="1">
      <c r="A52" s="329">
        <f>iCONDOMINI!C51</f>
        <v>0</v>
      </c>
      <c r="B52" s="280" t="s">
        <v>1073</v>
      </c>
      <c r="C52" s="280" t="s">
        <v>1074</v>
      </c>
      <c r="D52" s="280" t="s">
        <v>1075</v>
      </c>
      <c r="E52" s="260"/>
    </row>
    <row r="53" spans="1:5" hidden="1">
      <c r="A53" s="329">
        <f>iCONDOMINI!C52</f>
        <v>0</v>
      </c>
      <c r="B53" s="280" t="s">
        <v>1076</v>
      </c>
      <c r="C53" s="280" t="s">
        <v>1077</v>
      </c>
      <c r="D53" s="280" t="s">
        <v>1078</v>
      </c>
      <c r="E53" s="260"/>
    </row>
    <row r="54" spans="1:5" hidden="1">
      <c r="A54" s="329">
        <f>iCONDOMINI!C53</f>
        <v>0</v>
      </c>
      <c r="B54" s="280" t="s">
        <v>1079</v>
      </c>
      <c r="C54" s="280" t="s">
        <v>1080</v>
      </c>
      <c r="D54" s="280" t="s">
        <v>1081</v>
      </c>
      <c r="E54" s="260"/>
    </row>
    <row r="55" spans="1:5" hidden="1">
      <c r="A55" s="329">
        <f>iCONDOMINI!C54</f>
        <v>0</v>
      </c>
      <c r="B55" s="280" t="s">
        <v>1082</v>
      </c>
      <c r="C55" s="280" t="s">
        <v>1083</v>
      </c>
      <c r="D55" s="280" t="s">
        <v>1084</v>
      </c>
      <c r="E55" s="260"/>
    </row>
    <row r="56" spans="1:5" hidden="1">
      <c r="A56" s="329">
        <f>iCONDOMINI!C55</f>
        <v>0</v>
      </c>
      <c r="B56" s="280" t="s">
        <v>1085</v>
      </c>
      <c r="C56" s="280" t="s">
        <v>1086</v>
      </c>
      <c r="D56" s="280" t="s">
        <v>1087</v>
      </c>
      <c r="E56" s="260"/>
    </row>
    <row r="57" spans="1:5" hidden="1">
      <c r="A57" s="329">
        <f>iCONDOMINI!C56</f>
        <v>0</v>
      </c>
      <c r="B57" s="280" t="s">
        <v>1088</v>
      </c>
      <c r="C57" s="280" t="s">
        <v>1089</v>
      </c>
      <c r="D57" s="280" t="s">
        <v>1090</v>
      </c>
      <c r="E57" s="260"/>
    </row>
    <row r="58" spans="1:5" hidden="1">
      <c r="A58" s="329">
        <f>iCONDOMINI!C57</f>
        <v>0</v>
      </c>
      <c r="B58" s="280" t="s">
        <v>1091</v>
      </c>
      <c r="C58" s="280" t="s">
        <v>1092</v>
      </c>
      <c r="D58" s="280" t="s">
        <v>1093</v>
      </c>
      <c r="E58" s="260"/>
    </row>
    <row r="59" spans="1:5" hidden="1">
      <c r="A59" s="329">
        <f>iCONDOMINI!C58</f>
        <v>0</v>
      </c>
      <c r="B59" s="280" t="s">
        <v>1094</v>
      </c>
      <c r="C59" s="280" t="s">
        <v>1095</v>
      </c>
      <c r="D59" s="280" t="s">
        <v>1096</v>
      </c>
      <c r="E59" s="260"/>
    </row>
    <row r="60" spans="1:5" hidden="1">
      <c r="A60" s="329">
        <f>iCONDOMINI!C59</f>
        <v>0</v>
      </c>
      <c r="B60" s="280" t="s">
        <v>1097</v>
      </c>
      <c r="C60" s="280" t="s">
        <v>1098</v>
      </c>
      <c r="D60" s="280" t="s">
        <v>1099</v>
      </c>
      <c r="E60" s="260"/>
    </row>
    <row r="61" spans="1:5" hidden="1">
      <c r="A61" s="329">
        <f>iCONDOMINI!C60</f>
        <v>0</v>
      </c>
      <c r="B61" s="280" t="s">
        <v>1100</v>
      </c>
      <c r="C61" s="280" t="s">
        <v>1101</v>
      </c>
      <c r="D61" s="280" t="s">
        <v>1102</v>
      </c>
      <c r="E61" s="260"/>
    </row>
    <row r="62" spans="1:5" hidden="1">
      <c r="A62" s="329">
        <f>iCONDOMINI!C61</f>
        <v>0</v>
      </c>
      <c r="B62" s="280" t="s">
        <v>1103</v>
      </c>
      <c r="C62" s="280" t="s">
        <v>1104</v>
      </c>
      <c r="D62" s="280" t="s">
        <v>1105</v>
      </c>
      <c r="E62" s="260"/>
    </row>
    <row r="63" spans="1:5" hidden="1">
      <c r="A63" s="329">
        <f>iCONDOMINI!C62</f>
        <v>0</v>
      </c>
      <c r="B63" s="280" t="s">
        <v>1106</v>
      </c>
      <c r="C63" s="280" t="s">
        <v>1107</v>
      </c>
      <c r="D63" s="280" t="s">
        <v>1108</v>
      </c>
      <c r="E63" s="260"/>
    </row>
    <row r="64" spans="1:5" hidden="1">
      <c r="A64" s="329">
        <f>iCONDOMINI!C63</f>
        <v>0</v>
      </c>
      <c r="B64" s="280" t="s">
        <v>1109</v>
      </c>
      <c r="C64" s="280" t="s">
        <v>1110</v>
      </c>
      <c r="D64" s="280" t="s">
        <v>1111</v>
      </c>
      <c r="E64" s="260"/>
    </row>
    <row r="65" spans="1:5" hidden="1">
      <c r="A65" s="329">
        <f>iCONDOMINI!C64</f>
        <v>0</v>
      </c>
      <c r="B65" s="280" t="s">
        <v>1112</v>
      </c>
      <c r="C65" s="280" t="s">
        <v>1113</v>
      </c>
      <c r="D65" s="280" t="s">
        <v>1114</v>
      </c>
      <c r="E65" s="260"/>
    </row>
    <row r="66" spans="1:5" hidden="1">
      <c r="A66" s="329">
        <f>iCONDOMINI!C65</f>
        <v>0</v>
      </c>
      <c r="B66" s="280" t="s">
        <v>1115</v>
      </c>
      <c r="C66" s="280" t="s">
        <v>1116</v>
      </c>
      <c r="D66" s="280" t="s">
        <v>1117</v>
      </c>
      <c r="E66" s="260"/>
    </row>
    <row r="67" spans="1:5" hidden="1">
      <c r="A67" s="329">
        <f>iCONDOMINI!C66</f>
        <v>0</v>
      </c>
      <c r="B67" s="280" t="s">
        <v>1118</v>
      </c>
      <c r="C67" s="280" t="s">
        <v>1119</v>
      </c>
      <c r="D67" s="280" t="s">
        <v>1120</v>
      </c>
      <c r="E67" s="260"/>
    </row>
    <row r="68" spans="1:5" hidden="1">
      <c r="A68" s="329">
        <f>iCONDOMINI!C67</f>
        <v>0</v>
      </c>
      <c r="B68" s="280" t="s">
        <v>1121</v>
      </c>
      <c r="C68" s="280" t="s">
        <v>1122</v>
      </c>
      <c r="D68" s="280" t="s">
        <v>1123</v>
      </c>
      <c r="E68" s="260"/>
    </row>
    <row r="69" spans="1:5" hidden="1">
      <c r="A69" s="329">
        <f>iCONDOMINI!C68</f>
        <v>0</v>
      </c>
      <c r="B69" s="280" t="s">
        <v>1124</v>
      </c>
      <c r="C69" s="280" t="s">
        <v>1125</v>
      </c>
      <c r="D69" s="280" t="s">
        <v>1126</v>
      </c>
      <c r="E69" s="260"/>
    </row>
    <row r="70" spans="1:5" hidden="1">
      <c r="A70" s="329">
        <f>iCONDOMINI!C69</f>
        <v>0</v>
      </c>
      <c r="B70" s="280" t="s">
        <v>1127</v>
      </c>
      <c r="C70" s="280" t="s">
        <v>1128</v>
      </c>
      <c r="D70" s="280" t="s">
        <v>1129</v>
      </c>
      <c r="E70" s="260"/>
    </row>
    <row r="71" spans="1:5" hidden="1">
      <c r="A71" s="329">
        <f>iCONDOMINI!C70</f>
        <v>0</v>
      </c>
      <c r="B71" s="280" t="s">
        <v>1130</v>
      </c>
      <c r="C71" s="280" t="s">
        <v>1131</v>
      </c>
      <c r="D71" s="280" t="s">
        <v>1132</v>
      </c>
      <c r="E71" s="260"/>
    </row>
    <row r="72" spans="1:5" hidden="1">
      <c r="A72" s="329">
        <f>iCONDOMINI!C71</f>
        <v>0</v>
      </c>
      <c r="B72" s="280" t="s">
        <v>1133</v>
      </c>
      <c r="C72" s="280" t="s">
        <v>1134</v>
      </c>
      <c r="D72" s="280" t="s">
        <v>1135</v>
      </c>
      <c r="E72" s="260"/>
    </row>
    <row r="73" spans="1:5" hidden="1">
      <c r="A73" s="329">
        <f>iCONDOMINI!C72</f>
        <v>0</v>
      </c>
      <c r="B73" s="280" t="s">
        <v>1136</v>
      </c>
      <c r="C73" s="280" t="s">
        <v>1137</v>
      </c>
      <c r="D73" s="280" t="s">
        <v>1138</v>
      </c>
      <c r="E73" s="260"/>
    </row>
    <row r="74" spans="1:5" hidden="1">
      <c r="A74" s="329">
        <f>iCONDOMINI!C73</f>
        <v>0</v>
      </c>
      <c r="B74" s="280" t="s">
        <v>1139</v>
      </c>
      <c r="C74" s="280" t="s">
        <v>1140</v>
      </c>
      <c r="D74" s="280" t="s">
        <v>1141</v>
      </c>
      <c r="E74" s="260"/>
    </row>
    <row r="75" spans="1:5" hidden="1">
      <c r="A75" s="329">
        <f>iCONDOMINI!C74</f>
        <v>0</v>
      </c>
      <c r="B75" s="280" t="s">
        <v>1142</v>
      </c>
      <c r="C75" s="280" t="s">
        <v>1143</v>
      </c>
      <c r="D75" s="280" t="s">
        <v>1144</v>
      </c>
      <c r="E75" s="260"/>
    </row>
    <row r="76" spans="1:5" hidden="1">
      <c r="A76" s="329">
        <f>iCONDOMINI!C75</f>
        <v>0</v>
      </c>
      <c r="B76" s="280" t="s">
        <v>1145</v>
      </c>
      <c r="C76" s="280" t="s">
        <v>1146</v>
      </c>
      <c r="D76" s="280" t="s">
        <v>1147</v>
      </c>
      <c r="E76" s="260"/>
    </row>
    <row r="77" spans="1:5" hidden="1">
      <c r="A77" s="329">
        <f>iCONDOMINI!C76</f>
        <v>0</v>
      </c>
      <c r="B77" s="280" t="s">
        <v>1148</v>
      </c>
      <c r="C77" s="280" t="s">
        <v>1149</v>
      </c>
      <c r="D77" s="280" t="s">
        <v>1150</v>
      </c>
      <c r="E77" s="260"/>
    </row>
    <row r="78" spans="1:5" hidden="1">
      <c r="A78" s="329">
        <f>iCONDOMINI!C77</f>
        <v>0</v>
      </c>
      <c r="B78" s="280" t="s">
        <v>1151</v>
      </c>
      <c r="C78" s="280" t="s">
        <v>1152</v>
      </c>
      <c r="D78" s="280" t="s">
        <v>1153</v>
      </c>
      <c r="E78" s="260"/>
    </row>
    <row r="79" spans="1:5" hidden="1">
      <c r="A79" s="329">
        <f>iCONDOMINI!C78</f>
        <v>0</v>
      </c>
      <c r="B79" s="280" t="s">
        <v>1154</v>
      </c>
      <c r="C79" s="280" t="s">
        <v>1155</v>
      </c>
      <c r="D79" s="280" t="s">
        <v>1156</v>
      </c>
      <c r="E79" s="260"/>
    </row>
    <row r="80" spans="1:5" hidden="1">
      <c r="A80" s="329">
        <f>iCONDOMINI!C79</f>
        <v>0</v>
      </c>
      <c r="B80" s="280" t="s">
        <v>1157</v>
      </c>
      <c r="C80" s="280" t="s">
        <v>1158</v>
      </c>
      <c r="D80" s="280" t="s">
        <v>1159</v>
      </c>
      <c r="E80" s="260"/>
    </row>
    <row r="81" spans="1:5" hidden="1">
      <c r="A81" s="329">
        <f>iCONDOMINI!C80</f>
        <v>0</v>
      </c>
      <c r="B81" s="280" t="s">
        <v>1160</v>
      </c>
      <c r="C81" s="280" t="s">
        <v>1161</v>
      </c>
      <c r="D81" s="280" t="s">
        <v>1162</v>
      </c>
      <c r="E81" s="260"/>
    </row>
    <row r="82" spans="1:5" hidden="1">
      <c r="A82" s="329">
        <f>iCONDOMINI!C81</f>
        <v>0</v>
      </c>
      <c r="B82" s="280" t="s">
        <v>1163</v>
      </c>
      <c r="C82" s="280" t="s">
        <v>1164</v>
      </c>
      <c r="D82" s="280" t="s">
        <v>1165</v>
      </c>
      <c r="E82" s="260"/>
    </row>
    <row r="83" spans="1:5" hidden="1">
      <c r="A83" s="329">
        <f>iCONDOMINI!C82</f>
        <v>0</v>
      </c>
      <c r="B83" s="280" t="s">
        <v>1166</v>
      </c>
      <c r="C83" s="280" t="s">
        <v>1167</v>
      </c>
      <c r="D83" s="280" t="s">
        <v>1168</v>
      </c>
      <c r="E83" s="260"/>
    </row>
    <row r="84" spans="1:5" hidden="1">
      <c r="A84" s="329">
        <f>iCONDOMINI!C83</f>
        <v>0</v>
      </c>
      <c r="B84" s="280" t="s">
        <v>1169</v>
      </c>
      <c r="C84" s="280" t="s">
        <v>1170</v>
      </c>
      <c r="D84" s="280" t="s">
        <v>1171</v>
      </c>
      <c r="E84" s="260"/>
    </row>
    <row r="85" spans="1:5" hidden="1">
      <c r="A85" s="329">
        <f>iCONDOMINI!C84</f>
        <v>0</v>
      </c>
      <c r="B85" s="280" t="s">
        <v>1172</v>
      </c>
      <c r="C85" s="280" t="s">
        <v>1173</v>
      </c>
      <c r="D85" s="280" t="s">
        <v>1174</v>
      </c>
      <c r="E85" s="260"/>
    </row>
    <row r="86" spans="1:5" hidden="1">
      <c r="A86" s="329">
        <f>iCONDOMINI!C85</f>
        <v>0</v>
      </c>
      <c r="B86" s="280" t="s">
        <v>1175</v>
      </c>
      <c r="C86" s="280" t="s">
        <v>1176</v>
      </c>
      <c r="D86" s="280" t="s">
        <v>1177</v>
      </c>
      <c r="E86" s="260"/>
    </row>
    <row r="87" spans="1:5" hidden="1">
      <c r="A87" s="329">
        <f>iCONDOMINI!C86</f>
        <v>0</v>
      </c>
      <c r="B87" s="280" t="s">
        <v>1178</v>
      </c>
      <c r="C87" s="280" t="s">
        <v>1179</v>
      </c>
      <c r="D87" s="280" t="s">
        <v>1180</v>
      </c>
      <c r="E87" s="260"/>
    </row>
    <row r="88" spans="1:5" hidden="1">
      <c r="A88" s="329">
        <f>iCONDOMINI!C87</f>
        <v>0</v>
      </c>
      <c r="B88" s="280" t="s">
        <v>1181</v>
      </c>
      <c r="C88" s="280" t="s">
        <v>1182</v>
      </c>
      <c r="D88" s="280" t="s">
        <v>1183</v>
      </c>
      <c r="E88" s="260"/>
    </row>
    <row r="89" spans="1:5" hidden="1">
      <c r="A89" s="329">
        <f>iCONDOMINI!C88</f>
        <v>0</v>
      </c>
      <c r="B89" s="280" t="s">
        <v>1184</v>
      </c>
      <c r="C89" s="280" t="s">
        <v>1185</v>
      </c>
      <c r="D89" s="280" t="s">
        <v>1186</v>
      </c>
      <c r="E89" s="260"/>
    </row>
    <row r="90" spans="1:5" hidden="1">
      <c r="A90" s="329">
        <f>iCONDOMINI!C89</f>
        <v>0</v>
      </c>
      <c r="B90" s="280" t="s">
        <v>1187</v>
      </c>
      <c r="C90" s="280" t="s">
        <v>1188</v>
      </c>
      <c r="D90" s="280" t="s">
        <v>1189</v>
      </c>
      <c r="E90" s="260"/>
    </row>
    <row r="91" spans="1:5" hidden="1">
      <c r="A91" s="329">
        <f>iCONDOMINI!C90</f>
        <v>0</v>
      </c>
      <c r="B91" s="280" t="s">
        <v>1190</v>
      </c>
      <c r="C91" s="280" t="s">
        <v>1191</v>
      </c>
      <c r="D91" s="280" t="s">
        <v>1192</v>
      </c>
      <c r="E91" s="260"/>
    </row>
    <row r="92" spans="1:5" hidden="1">
      <c r="A92" s="329">
        <f>iCONDOMINI!C91</f>
        <v>0</v>
      </c>
      <c r="B92" s="280" t="s">
        <v>1193</v>
      </c>
      <c r="C92" s="280" t="s">
        <v>1194</v>
      </c>
      <c r="D92" s="280" t="s">
        <v>1195</v>
      </c>
      <c r="E92" s="260"/>
    </row>
    <row r="93" spans="1:5" hidden="1">
      <c r="A93" s="329">
        <f>iCONDOMINI!C92</f>
        <v>0</v>
      </c>
      <c r="B93" s="280" t="s">
        <v>1196</v>
      </c>
      <c r="C93" s="280" t="s">
        <v>1197</v>
      </c>
      <c r="D93" s="280" t="s">
        <v>1198</v>
      </c>
      <c r="E93" s="260"/>
    </row>
    <row r="94" spans="1:5" hidden="1">
      <c r="A94" s="329">
        <f>iCONDOMINI!C93</f>
        <v>0</v>
      </c>
      <c r="B94" s="280" t="s">
        <v>1199</v>
      </c>
      <c r="C94" s="280" t="s">
        <v>1200</v>
      </c>
      <c r="D94" s="280" t="s">
        <v>1201</v>
      </c>
      <c r="E94" s="260"/>
    </row>
    <row r="95" spans="1:5" hidden="1">
      <c r="A95" s="329">
        <f>iCONDOMINI!C94</f>
        <v>0</v>
      </c>
      <c r="B95" s="280" t="s">
        <v>1202</v>
      </c>
      <c r="C95" s="280" t="s">
        <v>1203</v>
      </c>
      <c r="D95" s="280" t="s">
        <v>1204</v>
      </c>
      <c r="E95" s="260"/>
    </row>
    <row r="96" spans="1:5" hidden="1">
      <c r="A96" s="329">
        <f>iCONDOMINI!C95</f>
        <v>0</v>
      </c>
      <c r="B96" s="280" t="s">
        <v>1205</v>
      </c>
      <c r="C96" s="280" t="s">
        <v>1206</v>
      </c>
      <c r="D96" s="280" t="s">
        <v>1207</v>
      </c>
      <c r="E96" s="260"/>
    </row>
    <row r="97" spans="1:5" hidden="1">
      <c r="A97" s="329">
        <f>iCONDOMINI!C96</f>
        <v>0</v>
      </c>
      <c r="B97" s="280" t="s">
        <v>1208</v>
      </c>
      <c r="C97" s="280" t="s">
        <v>1209</v>
      </c>
      <c r="D97" s="280" t="s">
        <v>1210</v>
      </c>
      <c r="E97" s="260"/>
    </row>
    <row r="98" spans="1:5" hidden="1">
      <c r="A98" s="329">
        <f>iCONDOMINI!C97</f>
        <v>0</v>
      </c>
      <c r="B98" s="280" t="s">
        <v>1211</v>
      </c>
      <c r="C98" s="280" t="s">
        <v>1212</v>
      </c>
      <c r="D98" s="280" t="s">
        <v>1213</v>
      </c>
      <c r="E98" s="260"/>
    </row>
    <row r="99" spans="1:5" hidden="1">
      <c r="A99" s="329">
        <f>iCONDOMINI!C98</f>
        <v>0</v>
      </c>
      <c r="B99" s="280" t="s">
        <v>1214</v>
      </c>
      <c r="C99" s="280" t="s">
        <v>1215</v>
      </c>
      <c r="D99" s="280" t="s">
        <v>1216</v>
      </c>
      <c r="E99" s="260"/>
    </row>
    <row r="100" spans="1:5" hidden="1">
      <c r="A100" s="329">
        <f>iCONDOMINI!C99</f>
        <v>0</v>
      </c>
      <c r="B100" s="280" t="s">
        <v>1217</v>
      </c>
      <c r="C100" s="280" t="s">
        <v>1218</v>
      </c>
      <c r="D100" s="280" t="s">
        <v>1219</v>
      </c>
      <c r="E100" s="260"/>
    </row>
    <row r="101" spans="1:5" hidden="1">
      <c r="A101" s="329">
        <f>iCONDOMINI!C100</f>
        <v>0</v>
      </c>
      <c r="B101" s="280" t="s">
        <v>1220</v>
      </c>
      <c r="C101" s="280" t="s">
        <v>1221</v>
      </c>
      <c r="D101" s="280" t="s">
        <v>1222</v>
      </c>
      <c r="E101" s="260"/>
    </row>
    <row r="102" spans="1:5" hidden="1">
      <c r="A102" s="329">
        <f>iCONDOMINI!C101</f>
        <v>0</v>
      </c>
      <c r="B102" s="280" t="s">
        <v>1223</v>
      </c>
      <c r="C102" s="280" t="s">
        <v>1224</v>
      </c>
      <c r="D102" s="280" t="s">
        <v>1225</v>
      </c>
      <c r="E102" s="260"/>
    </row>
    <row r="103" spans="1:5" hidden="1">
      <c r="A103" s="329">
        <f>iCONDOMINI!C102</f>
        <v>0</v>
      </c>
      <c r="B103" s="280" t="s">
        <v>1226</v>
      </c>
      <c r="C103" s="280" t="s">
        <v>1227</v>
      </c>
      <c r="D103" s="280" t="s">
        <v>1228</v>
      </c>
      <c r="E103" s="260"/>
    </row>
    <row r="104" spans="1:5" hidden="1">
      <c r="A104" s="329">
        <f>iCONDOMINI!C103</f>
        <v>0</v>
      </c>
      <c r="B104" s="280" t="s">
        <v>1229</v>
      </c>
      <c r="C104" s="280" t="s">
        <v>1230</v>
      </c>
      <c r="D104" s="280" t="s">
        <v>1231</v>
      </c>
      <c r="E104" s="260"/>
    </row>
    <row r="105" spans="1:5" hidden="1">
      <c r="A105" s="329">
        <f>iCONDOMINI!C104</f>
        <v>0</v>
      </c>
      <c r="B105" s="280" t="s">
        <v>1232</v>
      </c>
      <c r="C105" s="280" t="s">
        <v>1233</v>
      </c>
      <c r="D105" s="280" t="s">
        <v>1234</v>
      </c>
      <c r="E105" s="260"/>
    </row>
    <row r="106" spans="1:5" hidden="1">
      <c r="A106" s="329">
        <f>iCONDOMINI!C105</f>
        <v>0</v>
      </c>
      <c r="B106" s="280" t="s">
        <v>1235</v>
      </c>
      <c r="C106" s="280" t="s">
        <v>1236</v>
      </c>
      <c r="D106" s="280" t="s">
        <v>1237</v>
      </c>
      <c r="E106" s="260"/>
    </row>
    <row r="107" spans="1:5" hidden="1">
      <c r="A107" s="329">
        <f>iCONDOMINI!C106</f>
        <v>0</v>
      </c>
      <c r="B107" s="280" t="s">
        <v>1238</v>
      </c>
      <c r="C107" s="280" t="s">
        <v>1239</v>
      </c>
      <c r="D107" s="280" t="s">
        <v>1240</v>
      </c>
      <c r="E107" s="260"/>
    </row>
    <row r="108" spans="1:5" hidden="1">
      <c r="A108" s="329">
        <f>iCONDOMINI!C107</f>
        <v>0</v>
      </c>
      <c r="B108" s="280" t="s">
        <v>1241</v>
      </c>
      <c r="C108" s="280" t="s">
        <v>1242</v>
      </c>
      <c r="D108" s="280" t="s">
        <v>1243</v>
      </c>
      <c r="E108" s="260"/>
    </row>
    <row r="109" spans="1:5" hidden="1">
      <c r="A109" s="329">
        <f>iCONDOMINI!C108</f>
        <v>0</v>
      </c>
      <c r="B109" s="280" t="s">
        <v>1244</v>
      </c>
      <c r="C109" s="280" t="s">
        <v>1245</v>
      </c>
      <c r="D109" s="280" t="s">
        <v>1246</v>
      </c>
      <c r="E109" s="260"/>
    </row>
    <row r="110" spans="1:5" hidden="1">
      <c r="A110" s="329">
        <f>iCONDOMINI!C109</f>
        <v>0</v>
      </c>
      <c r="B110" s="280" t="s">
        <v>1247</v>
      </c>
      <c r="C110" s="280" t="s">
        <v>1248</v>
      </c>
      <c r="D110" s="280" t="s">
        <v>1249</v>
      </c>
      <c r="E110" s="260"/>
    </row>
    <row r="111" spans="1:5" ht="12.75" customHeight="1">
      <c r="A111" s="301" t="s">
        <v>1250</v>
      </c>
      <c r="B111" s="330" t="s">
        <v>200</v>
      </c>
      <c r="C111" s="331"/>
      <c r="D111" s="309"/>
      <c r="E111" s="260"/>
    </row>
    <row r="112" spans="1:5" ht="12.75" customHeight="1">
      <c r="A112" s="329" t="str">
        <f>"Spese già ripartite con TABELLA " &amp;'iP1'!D16</f>
        <v>Spese già ripartite con TABELLA Tabella A</v>
      </c>
      <c r="B112" s="280" t="s">
        <v>1251</v>
      </c>
      <c r="C112" s="332"/>
      <c r="D112" s="278"/>
      <c r="E112" s="260"/>
    </row>
    <row r="113" spans="1:5" ht="12.75" customHeight="1">
      <c r="A113" s="329" t="str">
        <f>"Spese già ripartite con TABELLA " &amp;'iP1'!D17</f>
        <v>Spese già ripartite con TABELLA Tabella B</v>
      </c>
      <c r="B113" s="280" t="s">
        <v>1252</v>
      </c>
      <c r="C113" s="332"/>
      <c r="D113" s="278"/>
      <c r="E113" s="260"/>
    </row>
    <row r="114" spans="1:5" ht="12.75" customHeight="1">
      <c r="A114" s="329" t="str">
        <f>"Spese già ripartite con TABELLA " &amp;'iP1'!D18</f>
        <v>Spese già ripartite con TABELLA Tabella C</v>
      </c>
      <c r="B114" s="280" t="s">
        <v>1253</v>
      </c>
      <c r="C114" s="332"/>
      <c r="D114" s="278"/>
      <c r="E114" s="260"/>
    </row>
    <row r="115" spans="1:5" ht="12.75" customHeight="1">
      <c r="A115" s="329" t="str">
        <f>"Spese già ripartite con TABELLA " &amp;'iP1'!D19</f>
        <v>Spese già ripartite con TABELLA Tabella D</v>
      </c>
      <c r="B115" s="280" t="s">
        <v>1254</v>
      </c>
      <c r="C115" s="332"/>
      <c r="D115" s="278"/>
      <c r="E115" s="260"/>
    </row>
    <row r="116" spans="1:5" ht="12.75" customHeight="1">
      <c r="A116" s="329" t="str">
        <f>"Spese già ripartite con TABELLA " &amp;'iP1'!D20</f>
        <v>Spese già ripartite con TABELLA Tabella E</v>
      </c>
      <c r="B116" s="280" t="s">
        <v>1255</v>
      </c>
      <c r="C116" s="332"/>
      <c r="D116" s="278"/>
      <c r="E116" s="260"/>
    </row>
    <row r="117" spans="1:5" ht="12.75" customHeight="1">
      <c r="A117" s="329" t="str">
        <f>"Spese già ripartite con TABELLA " &amp;'iP1'!D21</f>
        <v>Spese già ripartite con TABELLA Tabella F</v>
      </c>
      <c r="B117" s="280" t="s">
        <v>1256</v>
      </c>
      <c r="C117" s="332"/>
      <c r="D117" s="278"/>
      <c r="E117" s="260"/>
    </row>
    <row r="118" spans="1:5" ht="15.75" hidden="1">
      <c r="A118" s="329" t="str">
        <f>"Spese già ripartite con TABELLA " &amp;'iP1'!D22</f>
        <v>Spese già ripartite con TABELLA Tabella G</v>
      </c>
      <c r="B118" s="280" t="s">
        <v>1257</v>
      </c>
      <c r="C118" s="332"/>
      <c r="D118" s="278"/>
      <c r="E118" s="260"/>
    </row>
    <row r="119" spans="1:5" ht="15.75" hidden="1">
      <c r="A119" s="329" t="str">
        <f>"Spese già ripartite con TABELLA " &amp;'iP1'!D23</f>
        <v>Spese già ripartite con TABELLA Tabella H</v>
      </c>
      <c r="B119" s="280" t="s">
        <v>1258</v>
      </c>
      <c r="C119" s="332"/>
      <c r="D119" s="278"/>
      <c r="E119" s="260"/>
    </row>
    <row r="120" spans="1:5" ht="15.75" hidden="1">
      <c r="A120" s="329" t="str">
        <f>"Spese già ripartite con TABELLA " &amp;'iP1'!D24</f>
        <v>Spese già ripartite con TABELLA Tabella I</v>
      </c>
      <c r="B120" s="280" t="s">
        <v>1259</v>
      </c>
      <c r="C120" s="332"/>
      <c r="D120" s="278"/>
      <c r="E120" s="260"/>
    </row>
    <row r="121" spans="1:5" ht="15.75" hidden="1">
      <c r="A121" s="329" t="str">
        <f>"Spese già ripartite con TABELLA " &amp;'iP1'!D25</f>
        <v>Spese già ripartite con TABELLA Tabella J</v>
      </c>
      <c r="B121" s="280" t="s">
        <v>1260</v>
      </c>
      <c r="C121" s="332"/>
      <c r="D121" s="278"/>
      <c r="E121" s="260"/>
    </row>
    <row r="122" spans="1:5" ht="12.75" customHeight="1">
      <c r="A122" s="301" t="s">
        <v>1261</v>
      </c>
      <c r="B122" s="330" t="s">
        <v>724</v>
      </c>
      <c r="C122" s="331"/>
      <c r="D122" s="309"/>
      <c r="E122" s="260"/>
    </row>
    <row r="123" spans="1:5" ht="12.75" customHeight="1">
      <c r="A123" s="333" t="s">
        <v>1262</v>
      </c>
      <c r="B123" s="280" t="s">
        <v>1263</v>
      </c>
      <c r="C123" s="332"/>
      <c r="D123" s="278"/>
      <c r="E123" s="260"/>
    </row>
    <row r="124" spans="1:5" ht="12.75" customHeight="1">
      <c r="A124" s="333" t="s">
        <v>950</v>
      </c>
      <c r="B124" s="280" t="s">
        <v>1264</v>
      </c>
      <c r="C124" s="332"/>
      <c r="D124" s="278"/>
      <c r="E124" s="260"/>
    </row>
    <row r="125" spans="1:5" ht="12.75" customHeight="1">
      <c r="A125" s="333" t="s">
        <v>954</v>
      </c>
      <c r="B125" s="280" t="s">
        <v>1265</v>
      </c>
      <c r="C125" s="332"/>
      <c r="D125" s="278"/>
      <c r="E125" s="260"/>
    </row>
    <row r="126" spans="1:5" ht="12.75" customHeight="1">
      <c r="A126" s="333" t="s">
        <v>1266</v>
      </c>
      <c r="B126" s="280" t="s">
        <v>1267</v>
      </c>
      <c r="C126" s="332"/>
      <c r="D126" s="278"/>
      <c r="E126" s="260"/>
    </row>
    <row r="127" spans="1:5" ht="12.75" customHeight="1">
      <c r="A127" s="333" t="s">
        <v>1268</v>
      </c>
      <c r="B127" s="280" t="s">
        <v>1269</v>
      </c>
      <c r="C127" s="332"/>
      <c r="D127" s="278"/>
      <c r="E127" s="260"/>
    </row>
    <row r="128" spans="1:5" ht="15.75" hidden="1">
      <c r="A128" s="333" t="s">
        <v>1270</v>
      </c>
      <c r="B128" s="280" t="s">
        <v>1271</v>
      </c>
      <c r="C128" s="332"/>
      <c r="D128" s="278"/>
      <c r="E128" s="260"/>
    </row>
    <row r="129" spans="1:5" ht="15.75" hidden="1">
      <c r="A129" s="333"/>
      <c r="B129" s="280" t="s">
        <v>1272</v>
      </c>
      <c r="C129" s="332"/>
      <c r="D129" s="278"/>
      <c r="E129" s="260"/>
    </row>
    <row r="130" spans="1:5" ht="15.75" hidden="1">
      <c r="A130" s="333"/>
      <c r="B130" s="280" t="s">
        <v>1273</v>
      </c>
      <c r="C130" s="332"/>
      <c r="D130" s="278"/>
      <c r="E130" s="260"/>
    </row>
    <row r="131" spans="1:5" ht="15.75" hidden="1">
      <c r="A131" s="333"/>
      <c r="B131" s="280" t="s">
        <v>1274</v>
      </c>
      <c r="C131" s="332"/>
      <c r="D131" s="278"/>
      <c r="E131" s="260"/>
    </row>
    <row r="132" spans="1:5" ht="15.75" hidden="1">
      <c r="A132" s="333"/>
      <c r="B132" s="280" t="s">
        <v>1275</v>
      </c>
      <c r="C132" s="332"/>
      <c r="D132" s="278"/>
      <c r="E132" s="260"/>
    </row>
    <row r="133" spans="1:5" ht="12.75" customHeight="1">
      <c r="A133" s="301" t="s">
        <v>1276</v>
      </c>
      <c r="B133" s="330" t="s">
        <v>538</v>
      </c>
      <c r="C133" s="331"/>
      <c r="D133" s="309"/>
      <c r="E133" s="260"/>
    </row>
    <row r="134" spans="1:5" ht="12.75" customHeight="1">
      <c r="A134" s="334" t="str">
        <f>IF(LEN('iP1'!A27)&gt;0,"VERSAMENTO SU GESTIONE SPECIALE -" &amp; 'iP1'!A27 &amp; "-" &amp; " (cassa)","")</f>
        <v>VERSAMENTO SU GESTIONE SPECIALE -F-LAVORI MANUTENZIONE  (2013-2015)- (cassa)</v>
      </c>
      <c r="B134" s="308" t="s">
        <v>1277</v>
      </c>
      <c r="C134" s="332"/>
      <c r="D134" s="278"/>
      <c r="E134" s="260"/>
    </row>
    <row r="135" spans="1:5" ht="12.75" customHeight="1">
      <c r="A135" s="334" t="str">
        <f>IF(LEN('iP1'!A27)&gt;0,"VERSAMENTO SU GESTIONE SPECIALE -" &amp; 'iP1'!A27 &amp; "-" &amp; " (conto corrente)","")</f>
        <v>VERSAMENTO SU GESTIONE SPECIALE -F-LAVORI MANUTENZIONE  (2013-2015)- (conto corrente)</v>
      </c>
      <c r="B135" s="308" t="s">
        <v>1278</v>
      </c>
      <c r="C135" s="332"/>
      <c r="D135" s="278"/>
      <c r="E135" s="260"/>
    </row>
    <row r="136" spans="1:5" ht="15.75" hidden="1">
      <c r="A136" s="335" t="str">
        <f>IF(LEN('iP1'!A28)&gt;0,"VERSAMENTO SU GESTIONE SPECIALE -" &amp; 'iP1'!A28 &amp; "-" &amp; " (cassa)","")</f>
        <v/>
      </c>
      <c r="B136" s="308" t="s">
        <v>1279</v>
      </c>
      <c r="C136" s="332"/>
      <c r="D136" s="278"/>
      <c r="E136" s="260"/>
    </row>
    <row r="137" spans="1:5" ht="15.75" hidden="1">
      <c r="A137" s="335" t="str">
        <f>IF(LEN('iP1'!A28)&gt;0,"VERSAMENTO SU GESTIONE SPECIALE -" &amp; 'iP1'!A28 &amp; "-" &amp; " (conto corrente)","")</f>
        <v/>
      </c>
      <c r="B137" s="308" t="s">
        <v>1280</v>
      </c>
      <c r="C137" s="332"/>
      <c r="D137" s="278"/>
      <c r="E137" s="260"/>
    </row>
    <row r="138" spans="1:5" ht="15.75" hidden="1">
      <c r="A138" s="335" t="str">
        <f>IF(LEN('iP1'!A29)&gt;0,"VERSAMENTO SU GESTIONE SPECIALE -" &amp; 'iP1'!A29 &amp; "-" &amp; " (cassa)","")</f>
        <v/>
      </c>
      <c r="B138" s="308" t="s">
        <v>1281</v>
      </c>
      <c r="C138" s="332"/>
      <c r="D138" s="278"/>
      <c r="E138" s="260"/>
    </row>
    <row r="139" spans="1:5" ht="15.75" hidden="1">
      <c r="A139" s="335" t="str">
        <f>IF(LEN('iP1'!A29)&gt;0,"VERSAMENTO SU GESTIONE SPECIALE -" &amp; 'iP1'!A29 &amp; "-" &amp; " (conto corrente)","")</f>
        <v/>
      </c>
      <c r="B139" s="308" t="s">
        <v>1282</v>
      </c>
      <c r="C139" s="332"/>
      <c r="D139" s="278"/>
      <c r="E139" s="260"/>
    </row>
    <row r="140" spans="1:5" ht="15.75" hidden="1">
      <c r="A140" s="328" t="s">
        <v>1283</v>
      </c>
      <c r="B140" s="308" t="s">
        <v>1284</v>
      </c>
      <c r="C140" s="332"/>
      <c r="D140" s="278"/>
      <c r="E140" s="260"/>
    </row>
    <row r="141" spans="1:5" ht="15.75" hidden="1">
      <c r="A141" s="328" t="s">
        <v>1270</v>
      </c>
      <c r="B141" s="308" t="s">
        <v>1285</v>
      </c>
      <c r="C141" s="332"/>
      <c r="D141" s="278"/>
      <c r="E141" s="260"/>
    </row>
    <row r="142" spans="1:5" ht="15.75" hidden="1">
      <c r="A142" s="328"/>
      <c r="B142" s="308" t="s">
        <v>1286</v>
      </c>
      <c r="C142" s="332"/>
      <c r="D142" s="278"/>
      <c r="E142" s="260"/>
    </row>
    <row r="143" spans="1:5" ht="15.75" hidden="1">
      <c r="A143" s="328"/>
      <c r="B143" s="308" t="s">
        <v>1287</v>
      </c>
      <c r="C143" s="332"/>
      <c r="D143" s="278"/>
      <c r="E143" s="260"/>
    </row>
    <row r="144" spans="1:5" ht="12.75" customHeight="1">
      <c r="A144" s="328"/>
      <c r="B144" s="330" t="s">
        <v>1288</v>
      </c>
      <c r="C144" s="331"/>
      <c r="D144" s="309"/>
      <c r="E144" s="260"/>
    </row>
    <row r="145" spans="1:5" ht="15" customHeight="1">
      <c r="A145" s="333" t="s">
        <v>1289</v>
      </c>
      <c r="B145" s="280" t="s">
        <v>1290</v>
      </c>
      <c r="C145" s="332"/>
      <c r="D145" s="278"/>
      <c r="E145" s="260"/>
    </row>
    <row r="146" spans="1:5" ht="15" customHeight="1">
      <c r="A146" s="333" t="s">
        <v>1291</v>
      </c>
      <c r="B146" s="280" t="s">
        <v>1292</v>
      </c>
      <c r="C146" s="332"/>
      <c r="D146" s="278"/>
      <c r="E146" s="260"/>
    </row>
    <row r="147" spans="1:5" ht="15.75" hidden="1">
      <c r="A147" s="333"/>
      <c r="B147" s="280" t="s">
        <v>1293</v>
      </c>
      <c r="C147" s="332"/>
      <c r="D147" s="278"/>
      <c r="E147" s="260"/>
    </row>
    <row r="148" spans="1:5" ht="15.75" hidden="1">
      <c r="A148" s="333"/>
      <c r="B148" s="280" t="s">
        <v>1294</v>
      </c>
      <c r="C148" s="332"/>
      <c r="D148" s="278"/>
      <c r="E148" s="260"/>
    </row>
    <row r="149" spans="1:5" ht="15.75" hidden="1">
      <c r="A149" s="333"/>
      <c r="B149" s="280" t="s">
        <v>1295</v>
      </c>
      <c r="C149" s="332"/>
      <c r="D149" s="278"/>
      <c r="E149" s="260"/>
    </row>
    <row r="150" spans="1:5" ht="15" customHeight="1">
      <c r="A150" s="301" t="s">
        <v>1296</v>
      </c>
      <c r="B150" s="330" t="s">
        <v>544</v>
      </c>
      <c r="C150" s="331"/>
      <c r="D150" s="309"/>
      <c r="E150" s="260"/>
    </row>
    <row r="151" spans="1:5" ht="15" customHeight="1">
      <c r="A151" s="329" t="str">
        <f>IF(LEN('iP1'!A27)&gt;0,"Anticipazione da GESTIONE SPECIALE  "&amp;'iP1'!A27,"")</f>
        <v>Anticipazione da GESTIONE SPECIALE  F-LAVORI MANUTENZIONE  (2013-2015)</v>
      </c>
      <c r="B151" s="280" t="s">
        <v>1297</v>
      </c>
      <c r="C151" s="332"/>
      <c r="D151" s="278"/>
      <c r="E151" s="260"/>
    </row>
    <row r="152" spans="1:5" ht="15.75" hidden="1">
      <c r="A152" s="329" t="str">
        <f>IF(LEN('iP1'!A28)&gt;0,"Anticipazione da GESTIONE SPECIALE  "&amp;'iP1'!A28,"")</f>
        <v/>
      </c>
      <c r="B152" s="280" t="s">
        <v>1298</v>
      </c>
      <c r="C152" s="332"/>
      <c r="D152" s="278"/>
      <c r="E152" s="260"/>
    </row>
    <row r="153" spans="1:5" ht="15.75" hidden="1">
      <c r="A153" s="329" t="str">
        <f>IF(LEN('iP1'!A29)&gt;0,"Anticipazione da GESTIONE SPECIALE  "&amp;'iP1'!A29,"")</f>
        <v/>
      </c>
      <c r="B153" s="280" t="s">
        <v>1299</v>
      </c>
      <c r="C153" s="332"/>
      <c r="D153" s="278"/>
      <c r="E153" s="260"/>
    </row>
    <row r="154" spans="1:5" ht="15.75" hidden="1">
      <c r="A154" s="329" t="str">
        <f>IF(LEN('iP1'!A30)&gt;0,"Anticipazione da GESTIONE SPECIALE  "&amp;'iP1'!A30,"")</f>
        <v/>
      </c>
      <c r="B154" s="280" t="s">
        <v>1300</v>
      </c>
      <c r="C154" s="332"/>
      <c r="D154" s="278"/>
      <c r="E154" s="260"/>
    </row>
    <row r="155" spans="1:5" ht="15.75" hidden="1">
      <c r="A155" s="329" t="str">
        <f>IF(LEN('iP1'!A31)&gt;0,"Anticipazione da GESTIONE SPECIALE  "&amp;'iP1'!A31,"")</f>
        <v/>
      </c>
      <c r="B155" s="280" t="s">
        <v>1301</v>
      </c>
      <c r="C155" s="332"/>
      <c r="D155" s="278"/>
      <c r="E155" s="260"/>
    </row>
    <row r="156" spans="1:5" ht="15" customHeight="1">
      <c r="A156" s="336"/>
      <c r="B156" s="337"/>
      <c r="C156" s="337"/>
      <c r="D156" s="338"/>
      <c r="E156" s="260"/>
    </row>
    <row r="157" spans="1:5" ht="8.1" customHeight="1">
      <c r="A157" s="260">
        <v>0</v>
      </c>
      <c r="B157" s="260"/>
      <c r="C157" s="260"/>
      <c r="D157" s="260"/>
      <c r="E157" s="26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FD78-9C67-45CC-B409-D611595C48C9}">
  <sheetPr codeName="Foglio10"/>
  <dimension ref="A1:G136"/>
  <sheetViews>
    <sheetView workbookViewId="0"/>
  </sheetViews>
  <sheetFormatPr defaultRowHeight="15"/>
  <cols>
    <col min="1" max="1" width="34.85546875" customWidth="1"/>
    <col min="2" max="2" width="14.5703125" customWidth="1"/>
    <col min="3" max="3" width="3.28515625" customWidth="1"/>
    <col min="4" max="4" width="38.5703125" customWidth="1"/>
    <col min="5" max="6" width="7" customWidth="1"/>
    <col min="7" max="7" width="1.7109375" customWidth="1"/>
  </cols>
  <sheetData>
    <row r="1" spans="1:7" ht="12.75" customHeight="1">
      <c r="A1" s="258" t="s">
        <v>0</v>
      </c>
      <c r="B1" s="258"/>
      <c r="C1" s="339"/>
      <c r="D1" s="339"/>
      <c r="E1" s="339"/>
      <c r="F1" s="339"/>
      <c r="G1" s="318">
        <v>0</v>
      </c>
    </row>
    <row r="2" spans="1:7" hidden="1">
      <c r="A2" s="340"/>
      <c r="B2" s="340"/>
      <c r="C2" s="340"/>
      <c r="D2" s="340"/>
      <c r="E2" s="261"/>
      <c r="F2" s="261"/>
      <c r="G2" s="260"/>
    </row>
    <row r="3" spans="1:7" hidden="1">
      <c r="A3" s="340"/>
      <c r="B3" s="340"/>
      <c r="C3" s="340"/>
      <c r="D3" s="340"/>
      <c r="E3" s="261"/>
      <c r="F3" s="261"/>
      <c r="G3" s="260"/>
    </row>
    <row r="4" spans="1:7" hidden="1">
      <c r="A4" s="340"/>
      <c r="B4" s="340"/>
      <c r="C4" s="340"/>
      <c r="D4" s="340"/>
      <c r="E4" s="261"/>
      <c r="F4" s="261"/>
      <c r="G4" s="260"/>
    </row>
    <row r="5" spans="1:7" hidden="1">
      <c r="A5" s="340"/>
      <c r="B5" s="340"/>
      <c r="C5" s="340"/>
      <c r="D5" s="340"/>
      <c r="E5" s="261"/>
      <c r="F5" s="261"/>
      <c r="G5" s="260"/>
    </row>
    <row r="6" spans="1:7" ht="15.75" hidden="1">
      <c r="A6" s="341"/>
      <c r="B6" s="341"/>
      <c r="C6" s="341"/>
      <c r="D6" s="341"/>
      <c r="E6" s="342"/>
      <c r="F6" s="342"/>
      <c r="G6" s="260"/>
    </row>
    <row r="7" spans="1:7" ht="18" customHeight="1">
      <c r="A7" s="343" t="str">
        <f>'iP1'!A5</f>
        <v>Condominio "PROTOTIPO"</v>
      </c>
      <c r="B7" s="344"/>
      <c r="C7" s="345"/>
      <c r="D7" s="345"/>
      <c r="E7" s="346"/>
      <c r="F7" s="347"/>
      <c r="G7" s="267"/>
    </row>
    <row r="8" spans="1:7" ht="20.100000000000001" customHeight="1">
      <c r="A8" s="348" t="s">
        <v>675</v>
      </c>
      <c r="B8" s="349"/>
      <c r="C8" s="348"/>
      <c r="D8" s="348"/>
      <c r="E8" s="350"/>
      <c r="F8" s="351"/>
      <c r="G8" s="260"/>
    </row>
    <row r="9" spans="1:7" ht="15.95" customHeight="1">
      <c r="A9" s="352" t="s">
        <v>1302</v>
      </c>
      <c r="B9" s="352"/>
      <c r="C9" s="353"/>
      <c r="D9" s="352" t="s">
        <v>1303</v>
      </c>
      <c r="E9" s="352"/>
      <c r="F9" s="349"/>
      <c r="G9" s="260"/>
    </row>
    <row r="10" spans="1:7" ht="15.95" customHeight="1">
      <c r="A10" s="274" t="s">
        <v>1304</v>
      </c>
      <c r="B10" s="274" t="s">
        <v>1305</v>
      </c>
      <c r="C10" s="354"/>
      <c r="D10" s="274" t="s">
        <v>1304</v>
      </c>
      <c r="E10" s="273" t="s">
        <v>945</v>
      </c>
      <c r="F10" s="273"/>
      <c r="G10" s="260"/>
    </row>
    <row r="11" spans="1:7" ht="12.75" customHeight="1">
      <c r="A11" s="355" t="s">
        <v>1306</v>
      </c>
      <c r="B11" s="276" t="s">
        <v>1307</v>
      </c>
      <c r="C11" s="354"/>
      <c r="D11" s="356"/>
      <c r="E11" s="357"/>
      <c r="F11" s="357"/>
      <c r="G11" s="260"/>
    </row>
    <row r="12" spans="1:7" ht="12.75" customHeight="1">
      <c r="A12" s="358" t="str">
        <f>iPCU!A84</f>
        <v>DEPOSITI CAUZIONALI</v>
      </c>
      <c r="B12" s="280" t="s">
        <v>1308</v>
      </c>
      <c r="C12" s="354"/>
      <c r="D12" s="359"/>
      <c r="E12" s="360"/>
      <c r="F12" s="360"/>
      <c r="G12" s="260"/>
    </row>
    <row r="13" spans="1:7" ht="12.75" customHeight="1">
      <c r="A13" s="358" t="str">
        <f>iPCU!A85</f>
        <v>ACQUISTO VOUCHER LAVORI</v>
      </c>
      <c r="B13" s="280" t="s">
        <v>1309</v>
      </c>
      <c r="C13" s="354"/>
      <c r="D13" s="359"/>
      <c r="E13" s="360"/>
      <c r="F13" s="360"/>
      <c r="G13" s="260"/>
    </row>
    <row r="14" spans="1:7" ht="12.75" customHeight="1">
      <c r="A14" s="358" t="str">
        <f>iPCU!A86</f>
        <v>PRESTITI A TERZI</v>
      </c>
      <c r="B14" s="280" t="s">
        <v>1310</v>
      </c>
      <c r="C14" s="354"/>
      <c r="D14" s="359"/>
      <c r="E14" s="360"/>
      <c r="F14" s="360"/>
      <c r="G14" s="260"/>
    </row>
    <row r="15" spans="1:7" ht="12.75" customHeight="1">
      <c r="A15" s="358">
        <f>iPCU!A87</f>
        <v>0</v>
      </c>
      <c r="B15" s="280" t="s">
        <v>1311</v>
      </c>
      <c r="C15" s="354"/>
      <c r="D15" s="359">
        <f>A15</f>
        <v>0</v>
      </c>
      <c r="E15" s="360"/>
      <c r="F15" s="360"/>
      <c r="G15" s="260"/>
    </row>
    <row r="16" spans="1:7" ht="12.75" customHeight="1">
      <c r="A16" s="358">
        <f>iPCU!A88</f>
        <v>0</v>
      </c>
      <c r="B16" s="280" t="s">
        <v>1312</v>
      </c>
      <c r="C16" s="354"/>
      <c r="D16" s="359">
        <f>A16</f>
        <v>0</v>
      </c>
      <c r="E16" s="360"/>
      <c r="F16" s="360"/>
      <c r="G16" s="260"/>
    </row>
    <row r="17" spans="1:7" ht="12.75" customHeight="1">
      <c r="A17" s="355" t="s">
        <v>1313</v>
      </c>
      <c r="B17" s="361" t="s">
        <v>1314</v>
      </c>
      <c r="C17" s="354"/>
      <c r="D17" s="355" t="s">
        <v>1315</v>
      </c>
      <c r="E17" s="362" t="s">
        <v>1316</v>
      </c>
      <c r="F17" s="362"/>
      <c r="G17" s="260"/>
    </row>
    <row r="18" spans="1:7" ht="12.75" customHeight="1">
      <c r="A18" s="363" t="s">
        <v>1317</v>
      </c>
      <c r="B18" s="280" t="s">
        <v>1318</v>
      </c>
      <c r="C18" s="354"/>
      <c r="D18" s="364" t="s">
        <v>1319</v>
      </c>
      <c r="E18" s="360" t="s">
        <v>1320</v>
      </c>
      <c r="F18" s="360"/>
      <c r="G18" s="260"/>
    </row>
    <row r="19" spans="1:7" ht="12.75" customHeight="1">
      <c r="A19" s="363" t="s">
        <v>1321</v>
      </c>
      <c r="B19" s="280" t="s">
        <v>1322</v>
      </c>
      <c r="C19" s="354"/>
      <c r="D19" s="364" t="s">
        <v>1323</v>
      </c>
      <c r="E19" s="360" t="s">
        <v>1324</v>
      </c>
      <c r="F19" s="360"/>
      <c r="G19" s="260"/>
    </row>
    <row r="20" spans="1:7" ht="12.75" customHeight="1">
      <c r="A20" s="363" t="s">
        <v>1325</v>
      </c>
      <c r="B20" s="280" t="s">
        <v>1326</v>
      </c>
      <c r="C20" s="354"/>
      <c r="D20" s="363" t="s">
        <v>1327</v>
      </c>
      <c r="E20" s="360" t="s">
        <v>1328</v>
      </c>
      <c r="F20" s="360"/>
      <c r="G20" s="260"/>
    </row>
    <row r="21" spans="1:7" ht="12.75" customHeight="1">
      <c r="A21" s="363"/>
      <c r="B21" s="280" t="s">
        <v>1329</v>
      </c>
      <c r="C21" s="354"/>
      <c r="D21" s="365" t="s">
        <v>1330</v>
      </c>
      <c r="E21" s="360" t="s">
        <v>1331</v>
      </c>
      <c r="F21" s="360"/>
      <c r="G21" s="260"/>
    </row>
    <row r="22" spans="1:7" ht="12.75" customHeight="1">
      <c r="A22" s="363"/>
      <c r="B22" s="280" t="s">
        <v>1332</v>
      </c>
      <c r="C22" s="354"/>
      <c r="D22" s="363" t="s">
        <v>1333</v>
      </c>
      <c r="E22" s="360" t="s">
        <v>1334</v>
      </c>
      <c r="F22" s="360"/>
      <c r="G22" s="260"/>
    </row>
    <row r="23" spans="1:7" ht="12.75" customHeight="1">
      <c r="A23" s="355" t="s">
        <v>1335</v>
      </c>
      <c r="B23" s="361" t="s">
        <v>1336</v>
      </c>
      <c r="C23" s="354"/>
      <c r="D23" s="355" t="s">
        <v>1337</v>
      </c>
      <c r="E23" s="362" t="s">
        <v>1338</v>
      </c>
      <c r="F23" s="362"/>
      <c r="G23" s="260"/>
    </row>
    <row r="24" spans="1:7" ht="12.75" customHeight="1">
      <c r="A24" s="366" t="s">
        <v>1339</v>
      </c>
      <c r="B24" s="280" t="s">
        <v>1340</v>
      </c>
      <c r="C24" s="354"/>
      <c r="D24" s="365" t="s">
        <v>1341</v>
      </c>
      <c r="E24" s="367" t="s">
        <v>1342</v>
      </c>
      <c r="F24" s="367"/>
      <c r="G24" s="260"/>
    </row>
    <row r="25" spans="1:7" ht="12.75" customHeight="1">
      <c r="A25" s="366" t="s">
        <v>1343</v>
      </c>
      <c r="B25" s="280" t="s">
        <v>1344</v>
      </c>
      <c r="C25" s="354"/>
      <c r="D25" s="358" t="s">
        <v>1345</v>
      </c>
      <c r="E25" s="367" t="s">
        <v>1346</v>
      </c>
      <c r="F25" s="367"/>
      <c r="G25" s="260"/>
    </row>
    <row r="26" spans="1:7" ht="12.75" customHeight="1">
      <c r="A26" s="366"/>
      <c r="B26" s="280" t="s">
        <v>1347</v>
      </c>
      <c r="C26" s="354"/>
      <c r="D26" s="365" t="s">
        <v>1348</v>
      </c>
      <c r="E26" s="367" t="s">
        <v>1349</v>
      </c>
      <c r="F26" s="367"/>
      <c r="G26" s="260"/>
    </row>
    <row r="27" spans="1:7" ht="12.75" customHeight="1">
      <c r="A27" s="366"/>
      <c r="B27" s="280" t="s">
        <v>1350</v>
      </c>
      <c r="C27" s="354"/>
      <c r="D27" s="363"/>
      <c r="E27" s="367" t="s">
        <v>1351</v>
      </c>
      <c r="F27" s="367"/>
      <c r="G27" s="260"/>
    </row>
    <row r="28" spans="1:7" ht="12.75" customHeight="1">
      <c r="A28" s="366"/>
      <c r="B28" s="280" t="s">
        <v>1352</v>
      </c>
      <c r="C28" s="354"/>
      <c r="D28" s="363"/>
      <c r="E28" s="367" t="s">
        <v>1353</v>
      </c>
      <c r="F28" s="367"/>
      <c r="G28" s="260"/>
    </row>
    <row r="29" spans="1:7" ht="15" customHeight="1">
      <c r="A29" s="301" t="s">
        <v>1354</v>
      </c>
      <c r="B29" s="276" t="s">
        <v>1355</v>
      </c>
      <c r="C29" s="354"/>
      <c r="D29" s="301" t="s">
        <v>1356</v>
      </c>
      <c r="E29" s="368" t="s">
        <v>1357</v>
      </c>
      <c r="F29" s="368" t="s">
        <v>1358</v>
      </c>
      <c r="G29" s="260"/>
    </row>
    <row r="30" spans="1:7" ht="12.75" customHeight="1">
      <c r="A30" s="369" t="str">
        <f>iCONDOMINI!C11</f>
        <v>Condomino01</v>
      </c>
      <c r="B30" s="370" t="s">
        <v>1359</v>
      </c>
      <c r="C30" s="354"/>
      <c r="D30" s="369" t="str">
        <f>iCONDOMINI!C11</f>
        <v>Condomino01</v>
      </c>
      <c r="E30" s="370" t="s">
        <v>1360</v>
      </c>
      <c r="F30" s="370" t="s">
        <v>1361</v>
      </c>
      <c r="G30" s="260"/>
    </row>
    <row r="31" spans="1:7" ht="12.75" customHeight="1">
      <c r="A31" s="369" t="str">
        <f>iCONDOMINI!C12</f>
        <v>Condomino02</v>
      </c>
      <c r="B31" s="370" t="s">
        <v>1362</v>
      </c>
      <c r="C31" s="354"/>
      <c r="D31" s="369" t="str">
        <f>iCONDOMINI!C12</f>
        <v>Condomino02</v>
      </c>
      <c r="E31" s="370" t="s">
        <v>1363</v>
      </c>
      <c r="F31" s="370" t="s">
        <v>1364</v>
      </c>
      <c r="G31" s="260"/>
    </row>
    <row r="32" spans="1:7" ht="12.75" customHeight="1">
      <c r="A32" s="369" t="str">
        <f>iCONDOMINI!C13</f>
        <v>Condomino03</v>
      </c>
      <c r="B32" s="370" t="s">
        <v>1365</v>
      </c>
      <c r="C32" s="354"/>
      <c r="D32" s="369" t="str">
        <f>iCONDOMINI!C13</f>
        <v>Condomino03</v>
      </c>
      <c r="E32" s="370" t="s">
        <v>1366</v>
      </c>
      <c r="F32" s="370" t="s">
        <v>1367</v>
      </c>
      <c r="G32" s="260"/>
    </row>
    <row r="33" spans="1:7" ht="12.75" customHeight="1">
      <c r="A33" s="369" t="str">
        <f>iCONDOMINI!C14</f>
        <v>Condomino04 S.r.l.</v>
      </c>
      <c r="B33" s="370" t="s">
        <v>1368</v>
      </c>
      <c r="C33" s="354"/>
      <c r="D33" s="369" t="str">
        <f>iCONDOMINI!C14</f>
        <v>Condomino04 S.r.l.</v>
      </c>
      <c r="E33" s="370" t="s">
        <v>1369</v>
      </c>
      <c r="F33" s="370" t="s">
        <v>1370</v>
      </c>
      <c r="G33" s="260"/>
    </row>
    <row r="34" spans="1:7" ht="12.75" customHeight="1">
      <c r="A34" s="369" t="str">
        <f>iCONDOMINI!C15</f>
        <v>Condomino05</v>
      </c>
      <c r="B34" s="370" t="s">
        <v>1371</v>
      </c>
      <c r="C34" s="354"/>
      <c r="D34" s="369" t="str">
        <f>iCONDOMINI!C15</f>
        <v>Condomino05</v>
      </c>
      <c r="E34" s="370" t="s">
        <v>1372</v>
      </c>
      <c r="F34" s="370" t="s">
        <v>1373</v>
      </c>
      <c r="G34" s="260"/>
    </row>
    <row r="35" spans="1:7" ht="12.75" customHeight="1">
      <c r="A35" s="369" t="str">
        <f>iCONDOMINI!C16</f>
        <v>Condomino06</v>
      </c>
      <c r="B35" s="370" t="s">
        <v>1374</v>
      </c>
      <c r="C35" s="354"/>
      <c r="D35" s="369" t="str">
        <f>iCONDOMINI!C16</f>
        <v>Condomino06</v>
      </c>
      <c r="E35" s="370" t="s">
        <v>1375</v>
      </c>
      <c r="F35" s="370" t="s">
        <v>1376</v>
      </c>
      <c r="G35" s="260"/>
    </row>
    <row r="36" spans="1:7" ht="12.75" customHeight="1">
      <c r="A36" s="369" t="str">
        <f>iCONDOMINI!C17</f>
        <v>Condomino07</v>
      </c>
      <c r="B36" s="370" t="s">
        <v>1377</v>
      </c>
      <c r="C36" s="354"/>
      <c r="D36" s="369" t="str">
        <f>iCONDOMINI!C17</f>
        <v>Condomino07</v>
      </c>
      <c r="E36" s="370" t="s">
        <v>1378</v>
      </c>
      <c r="F36" s="370" t="s">
        <v>1379</v>
      </c>
      <c r="G36" s="260"/>
    </row>
    <row r="37" spans="1:7" ht="12.75" customHeight="1">
      <c r="A37" s="369" t="str">
        <f>iCONDOMINI!C18</f>
        <v>Eredi Condomino08</v>
      </c>
      <c r="B37" s="370" t="s">
        <v>1380</v>
      </c>
      <c r="C37" s="354"/>
      <c r="D37" s="369" t="str">
        <f>iCONDOMINI!C18</f>
        <v>Eredi Condomino08</v>
      </c>
      <c r="E37" s="370" t="s">
        <v>1381</v>
      </c>
      <c r="F37" s="370" t="s">
        <v>1382</v>
      </c>
      <c r="G37" s="260"/>
    </row>
    <row r="38" spans="1:7" ht="12.75" customHeight="1">
      <c r="A38" s="369" t="str">
        <f>iCONDOMINI!C19</f>
        <v>Condomino09 S.r.l.</v>
      </c>
      <c r="B38" s="370" t="s">
        <v>1383</v>
      </c>
      <c r="C38" s="354"/>
      <c r="D38" s="369" t="str">
        <f>iCONDOMINI!C19</f>
        <v>Condomino09 S.r.l.</v>
      </c>
      <c r="E38" s="370" t="s">
        <v>1384</v>
      </c>
      <c r="F38" s="370" t="s">
        <v>1385</v>
      </c>
      <c r="G38" s="260"/>
    </row>
    <row r="39" spans="1:7" ht="12.75" customHeight="1">
      <c r="A39" s="369" t="str">
        <f>iCONDOMINI!C20</f>
        <v>Condomino10</v>
      </c>
      <c r="B39" s="370" t="s">
        <v>1386</v>
      </c>
      <c r="C39" s="354"/>
      <c r="D39" s="369" t="str">
        <f>iCONDOMINI!C20</f>
        <v>Condomino10</v>
      </c>
      <c r="E39" s="370" t="s">
        <v>1387</v>
      </c>
      <c r="F39" s="370" t="s">
        <v>1388</v>
      </c>
      <c r="G39" s="260"/>
    </row>
    <row r="40" spans="1:7" ht="12.75" customHeight="1">
      <c r="A40" s="369" t="str">
        <f>iCONDOMINI!C21</f>
        <v>Condomino11</v>
      </c>
      <c r="B40" s="370" t="s">
        <v>1389</v>
      </c>
      <c r="C40" s="354"/>
      <c r="D40" s="369" t="str">
        <f>iCONDOMINI!C21</f>
        <v>Condomino11</v>
      </c>
      <c r="E40" s="370" t="s">
        <v>1390</v>
      </c>
      <c r="F40" s="370" t="s">
        <v>1391</v>
      </c>
      <c r="G40" s="260"/>
    </row>
    <row r="41" spans="1:7" ht="12.75" customHeight="1">
      <c r="A41" s="369" t="str">
        <f>iCONDOMINI!C22</f>
        <v>Condomino12</v>
      </c>
      <c r="B41" s="370" t="s">
        <v>1392</v>
      </c>
      <c r="C41" s="354"/>
      <c r="D41" s="369" t="str">
        <f>iCONDOMINI!C22</f>
        <v>Condomino12</v>
      </c>
      <c r="E41" s="370" t="s">
        <v>1393</v>
      </c>
      <c r="F41" s="370" t="s">
        <v>1394</v>
      </c>
      <c r="G41" s="260"/>
    </row>
    <row r="42" spans="1:7" ht="12.75" customHeight="1">
      <c r="A42" s="369" t="str">
        <f>iCONDOMINI!C23</f>
        <v>Condomino13</v>
      </c>
      <c r="B42" s="370" t="s">
        <v>1395</v>
      </c>
      <c r="C42" s="354"/>
      <c r="D42" s="369" t="str">
        <f>iCONDOMINI!C23</f>
        <v>Condomino13</v>
      </c>
      <c r="E42" s="370" t="s">
        <v>1396</v>
      </c>
      <c r="F42" s="370" t="s">
        <v>1397</v>
      </c>
      <c r="G42" s="260"/>
    </row>
    <row r="43" spans="1:7" ht="12.75" customHeight="1">
      <c r="A43" s="369" t="str">
        <f>iCONDOMINI!C24</f>
        <v>Condomino14</v>
      </c>
      <c r="B43" s="370" t="s">
        <v>1398</v>
      </c>
      <c r="C43" s="354"/>
      <c r="D43" s="369" t="str">
        <f>iCONDOMINI!C24</f>
        <v>Condomino14</v>
      </c>
      <c r="E43" s="370" t="s">
        <v>1399</v>
      </c>
      <c r="F43" s="370" t="s">
        <v>1400</v>
      </c>
      <c r="G43" s="260"/>
    </row>
    <row r="44" spans="1:7" ht="12.75" customHeight="1">
      <c r="A44" s="369" t="str">
        <f>iCONDOMINI!C25</f>
        <v>Condomino15</v>
      </c>
      <c r="B44" s="370" t="s">
        <v>1401</v>
      </c>
      <c r="C44" s="354"/>
      <c r="D44" s="369" t="str">
        <f>iCONDOMINI!C25</f>
        <v>Condomino15</v>
      </c>
      <c r="E44" s="370" t="s">
        <v>1402</v>
      </c>
      <c r="F44" s="370" t="s">
        <v>1403</v>
      </c>
      <c r="G44" s="260"/>
    </row>
    <row r="45" spans="1:7" ht="12.75" customHeight="1">
      <c r="A45" s="369" t="str">
        <f>iCONDOMINI!C26</f>
        <v>Condomino16</v>
      </c>
      <c r="B45" s="370" t="s">
        <v>1404</v>
      </c>
      <c r="C45" s="354"/>
      <c r="D45" s="369" t="str">
        <f>iCONDOMINI!C26</f>
        <v>Condomino16</v>
      </c>
      <c r="E45" s="370" t="s">
        <v>1405</v>
      </c>
      <c r="F45" s="370" t="s">
        <v>1406</v>
      </c>
      <c r="G45" s="260"/>
    </row>
    <row r="46" spans="1:7" ht="12.75" customHeight="1">
      <c r="A46" s="369" t="str">
        <f>iCONDOMINI!C27</f>
        <v>Condomino17</v>
      </c>
      <c r="B46" s="370" t="s">
        <v>1407</v>
      </c>
      <c r="C46" s="354"/>
      <c r="D46" s="369" t="str">
        <f>iCONDOMINI!C27</f>
        <v>Condomino17</v>
      </c>
      <c r="E46" s="370" t="s">
        <v>1408</v>
      </c>
      <c r="F46" s="370" t="s">
        <v>1409</v>
      </c>
      <c r="G46" s="260"/>
    </row>
    <row r="47" spans="1:7" ht="12.75" customHeight="1">
      <c r="A47" s="369" t="str">
        <f>iCONDOMINI!C28</f>
        <v>Condomino18</v>
      </c>
      <c r="B47" s="370" t="s">
        <v>1410</v>
      </c>
      <c r="C47" s="354"/>
      <c r="D47" s="369" t="str">
        <f>iCONDOMINI!C28</f>
        <v>Condomino18</v>
      </c>
      <c r="E47" s="370" t="s">
        <v>1411</v>
      </c>
      <c r="F47" s="370" t="s">
        <v>1412</v>
      </c>
      <c r="G47" s="260"/>
    </row>
    <row r="48" spans="1:7" ht="12.75" customHeight="1">
      <c r="A48" s="369" t="str">
        <f>iCONDOMINI!C29</f>
        <v>Condomino19</v>
      </c>
      <c r="B48" s="370" t="s">
        <v>1413</v>
      </c>
      <c r="C48" s="354"/>
      <c r="D48" s="369" t="str">
        <f>iCONDOMINI!C29</f>
        <v>Condomino19</v>
      </c>
      <c r="E48" s="370" t="s">
        <v>1414</v>
      </c>
      <c r="F48" s="370" t="s">
        <v>1415</v>
      </c>
      <c r="G48" s="260"/>
    </row>
    <row r="49" spans="1:7" ht="12.75" customHeight="1">
      <c r="A49" s="369" t="str">
        <f>iCONDOMINI!C30</f>
        <v>Condomino20</v>
      </c>
      <c r="B49" s="370" t="s">
        <v>1416</v>
      </c>
      <c r="C49" s="354"/>
      <c r="D49" s="369" t="str">
        <f>iCONDOMINI!C30</f>
        <v>Condomino20</v>
      </c>
      <c r="E49" s="370" t="s">
        <v>1417</v>
      </c>
      <c r="F49" s="370" t="s">
        <v>1418</v>
      </c>
      <c r="G49" s="260"/>
    </row>
    <row r="50" spans="1:7" ht="12.75" customHeight="1">
      <c r="A50" s="369" t="str">
        <f>iCONDOMINI!C31</f>
        <v>Condomino21</v>
      </c>
      <c r="B50" s="370" t="s">
        <v>1419</v>
      </c>
      <c r="C50" s="354"/>
      <c r="D50" s="369" t="str">
        <f>iCONDOMINI!C31</f>
        <v>Condomino21</v>
      </c>
      <c r="E50" s="370" t="s">
        <v>1420</v>
      </c>
      <c r="F50" s="370" t="s">
        <v>1421</v>
      </c>
      <c r="G50" s="260"/>
    </row>
    <row r="51" spans="1:7" ht="12.75" customHeight="1">
      <c r="A51" s="369" t="str">
        <f>iCONDOMINI!C32</f>
        <v>Condomino22</v>
      </c>
      <c r="B51" s="370" t="s">
        <v>1422</v>
      </c>
      <c r="C51" s="354"/>
      <c r="D51" s="369" t="str">
        <f>iCONDOMINI!C32</f>
        <v>Condomino22</v>
      </c>
      <c r="E51" s="370" t="s">
        <v>1423</v>
      </c>
      <c r="F51" s="370" t="s">
        <v>1424</v>
      </c>
      <c r="G51" s="260"/>
    </row>
    <row r="52" spans="1:7" ht="12.75" customHeight="1">
      <c r="A52" s="369" t="str">
        <f>iCONDOMINI!C33</f>
        <v>Condomino23</v>
      </c>
      <c r="B52" s="370" t="s">
        <v>1425</v>
      </c>
      <c r="C52" s="354"/>
      <c r="D52" s="369" t="str">
        <f>iCONDOMINI!C33</f>
        <v>Condomino23</v>
      </c>
      <c r="E52" s="370" t="s">
        <v>1426</v>
      </c>
      <c r="F52" s="370" t="s">
        <v>1427</v>
      </c>
      <c r="G52" s="260"/>
    </row>
    <row r="53" spans="1:7" hidden="1">
      <c r="A53" s="369">
        <f>iCONDOMINI!C34</f>
        <v>0</v>
      </c>
      <c r="B53" s="370" t="s">
        <v>1428</v>
      </c>
      <c r="C53" s="354"/>
      <c r="D53" s="369">
        <f>iCONDOMINI!C34</f>
        <v>0</v>
      </c>
      <c r="E53" s="370" t="s">
        <v>1429</v>
      </c>
      <c r="F53" s="370" t="s">
        <v>1430</v>
      </c>
      <c r="G53" s="260"/>
    </row>
    <row r="54" spans="1:7" hidden="1">
      <c r="A54" s="369">
        <f>iCONDOMINI!C35</f>
        <v>0</v>
      </c>
      <c r="B54" s="370" t="s">
        <v>1431</v>
      </c>
      <c r="C54" s="354"/>
      <c r="D54" s="369">
        <f>iCONDOMINI!C35</f>
        <v>0</v>
      </c>
      <c r="E54" s="370" t="s">
        <v>1432</v>
      </c>
      <c r="F54" s="308" t="s">
        <v>1433</v>
      </c>
      <c r="G54" s="260"/>
    </row>
    <row r="55" spans="1:7" hidden="1">
      <c r="A55" s="369">
        <f>iCONDOMINI!C36</f>
        <v>0</v>
      </c>
      <c r="B55" s="370" t="s">
        <v>1434</v>
      </c>
      <c r="C55" s="354"/>
      <c r="D55" s="369">
        <f>iCONDOMINI!C36</f>
        <v>0</v>
      </c>
      <c r="E55" s="370" t="s">
        <v>1435</v>
      </c>
      <c r="F55" s="308" t="s">
        <v>1436</v>
      </c>
      <c r="G55" s="260"/>
    </row>
    <row r="56" spans="1:7" hidden="1">
      <c r="A56" s="369">
        <f>iCONDOMINI!C37</f>
        <v>0</v>
      </c>
      <c r="B56" s="370" t="s">
        <v>1437</v>
      </c>
      <c r="C56" s="354"/>
      <c r="D56" s="369">
        <f>iCONDOMINI!C37</f>
        <v>0</v>
      </c>
      <c r="E56" s="370" t="s">
        <v>1438</v>
      </c>
      <c r="F56" s="308" t="s">
        <v>1439</v>
      </c>
      <c r="G56" s="260"/>
    </row>
    <row r="57" spans="1:7" hidden="1">
      <c r="A57" s="369">
        <f>iCONDOMINI!C38</f>
        <v>0</v>
      </c>
      <c r="B57" s="370" t="s">
        <v>1440</v>
      </c>
      <c r="C57" s="354"/>
      <c r="D57" s="369">
        <f>iCONDOMINI!C38</f>
        <v>0</v>
      </c>
      <c r="E57" s="370" t="s">
        <v>1441</v>
      </c>
      <c r="F57" s="308" t="s">
        <v>1442</v>
      </c>
      <c r="G57" s="260"/>
    </row>
    <row r="58" spans="1:7" hidden="1">
      <c r="A58" s="369">
        <f>iCONDOMINI!C39</f>
        <v>0</v>
      </c>
      <c r="B58" s="370" t="s">
        <v>1443</v>
      </c>
      <c r="C58" s="354"/>
      <c r="D58" s="369">
        <f>iCONDOMINI!C39</f>
        <v>0</v>
      </c>
      <c r="E58" s="370" t="s">
        <v>1444</v>
      </c>
      <c r="F58" s="308" t="s">
        <v>1445</v>
      </c>
      <c r="G58" s="260"/>
    </row>
    <row r="59" spans="1:7" hidden="1">
      <c r="A59" s="369">
        <f>iCONDOMINI!C40</f>
        <v>0</v>
      </c>
      <c r="B59" s="370" t="s">
        <v>1446</v>
      </c>
      <c r="C59" s="354"/>
      <c r="D59" s="369">
        <f>iCONDOMINI!C40</f>
        <v>0</v>
      </c>
      <c r="E59" s="370" t="s">
        <v>1447</v>
      </c>
      <c r="F59" s="308" t="s">
        <v>1448</v>
      </c>
      <c r="G59" s="260"/>
    </row>
    <row r="60" spans="1:7" hidden="1">
      <c r="A60" s="369">
        <f>iCONDOMINI!C41</f>
        <v>0</v>
      </c>
      <c r="B60" s="370" t="s">
        <v>1449</v>
      </c>
      <c r="C60" s="354"/>
      <c r="D60" s="369">
        <f>iCONDOMINI!C41</f>
        <v>0</v>
      </c>
      <c r="E60" s="370" t="s">
        <v>1450</v>
      </c>
      <c r="F60" s="308" t="s">
        <v>1451</v>
      </c>
      <c r="G60" s="260"/>
    </row>
    <row r="61" spans="1:7" hidden="1">
      <c r="A61" s="369">
        <f>iCONDOMINI!C42</f>
        <v>0</v>
      </c>
      <c r="B61" s="370" t="s">
        <v>1452</v>
      </c>
      <c r="C61" s="354"/>
      <c r="D61" s="369">
        <f>iCONDOMINI!C42</f>
        <v>0</v>
      </c>
      <c r="E61" s="370" t="s">
        <v>1453</v>
      </c>
      <c r="F61" s="308" t="s">
        <v>1454</v>
      </c>
      <c r="G61" s="260"/>
    </row>
    <row r="62" spans="1:7" hidden="1">
      <c r="A62" s="369">
        <f>iCONDOMINI!C43</f>
        <v>0</v>
      </c>
      <c r="B62" s="370" t="s">
        <v>1455</v>
      </c>
      <c r="C62" s="354"/>
      <c r="D62" s="369">
        <f>iCONDOMINI!C43</f>
        <v>0</v>
      </c>
      <c r="E62" s="370" t="s">
        <v>1456</v>
      </c>
      <c r="F62" s="308" t="s">
        <v>1457</v>
      </c>
      <c r="G62" s="260"/>
    </row>
    <row r="63" spans="1:7" hidden="1">
      <c r="A63" s="369">
        <f>iCONDOMINI!C44</f>
        <v>0</v>
      </c>
      <c r="B63" s="370" t="s">
        <v>1458</v>
      </c>
      <c r="C63" s="354"/>
      <c r="D63" s="369">
        <f>iCONDOMINI!C44</f>
        <v>0</v>
      </c>
      <c r="E63" s="370" t="s">
        <v>1459</v>
      </c>
      <c r="F63" s="308" t="s">
        <v>1460</v>
      </c>
      <c r="G63" s="260"/>
    </row>
    <row r="64" spans="1:7" hidden="1">
      <c r="A64" s="369">
        <f>iCONDOMINI!C45</f>
        <v>0</v>
      </c>
      <c r="B64" s="370" t="s">
        <v>1461</v>
      </c>
      <c r="C64" s="354"/>
      <c r="D64" s="369">
        <f>iCONDOMINI!C45</f>
        <v>0</v>
      </c>
      <c r="E64" s="370" t="s">
        <v>1462</v>
      </c>
      <c r="F64" s="308" t="s">
        <v>1463</v>
      </c>
      <c r="G64" s="260"/>
    </row>
    <row r="65" spans="1:7" hidden="1">
      <c r="A65" s="369">
        <f>iCONDOMINI!C46</f>
        <v>0</v>
      </c>
      <c r="B65" s="370" t="s">
        <v>1464</v>
      </c>
      <c r="C65" s="354"/>
      <c r="D65" s="369">
        <f>iCONDOMINI!C46</f>
        <v>0</v>
      </c>
      <c r="E65" s="370" t="s">
        <v>1465</v>
      </c>
      <c r="F65" s="308" t="s">
        <v>1466</v>
      </c>
      <c r="G65" s="260"/>
    </row>
    <row r="66" spans="1:7" hidden="1">
      <c r="A66" s="369">
        <f>iCONDOMINI!C47</f>
        <v>0</v>
      </c>
      <c r="B66" s="370" t="s">
        <v>1467</v>
      </c>
      <c r="C66" s="354"/>
      <c r="D66" s="369">
        <f>iCONDOMINI!C47</f>
        <v>0</v>
      </c>
      <c r="E66" s="370" t="s">
        <v>1468</v>
      </c>
      <c r="F66" s="308" t="s">
        <v>1469</v>
      </c>
      <c r="G66" s="260"/>
    </row>
    <row r="67" spans="1:7" hidden="1">
      <c r="A67" s="369">
        <f>iCONDOMINI!C48</f>
        <v>0</v>
      </c>
      <c r="B67" s="370" t="s">
        <v>1470</v>
      </c>
      <c r="C67" s="354"/>
      <c r="D67" s="369">
        <f>iCONDOMINI!C48</f>
        <v>0</v>
      </c>
      <c r="E67" s="370" t="s">
        <v>1471</v>
      </c>
      <c r="F67" s="308" t="s">
        <v>1472</v>
      </c>
      <c r="G67" s="260"/>
    </row>
    <row r="68" spans="1:7" hidden="1">
      <c r="A68" s="369">
        <f>iCONDOMINI!C49</f>
        <v>0</v>
      </c>
      <c r="B68" s="370" t="s">
        <v>1473</v>
      </c>
      <c r="C68" s="354"/>
      <c r="D68" s="369">
        <f>iCONDOMINI!C49</f>
        <v>0</v>
      </c>
      <c r="E68" s="370" t="s">
        <v>1474</v>
      </c>
      <c r="F68" s="308" t="s">
        <v>1475</v>
      </c>
      <c r="G68" s="260"/>
    </row>
    <row r="69" spans="1:7" hidden="1">
      <c r="A69" s="369">
        <f>iCONDOMINI!C50</f>
        <v>0</v>
      </c>
      <c r="B69" s="370" t="s">
        <v>1476</v>
      </c>
      <c r="C69" s="354"/>
      <c r="D69" s="369">
        <f>iCONDOMINI!C50</f>
        <v>0</v>
      </c>
      <c r="E69" s="370" t="s">
        <v>1477</v>
      </c>
      <c r="F69" s="308" t="s">
        <v>1478</v>
      </c>
      <c r="G69" s="260"/>
    </row>
    <row r="70" spans="1:7" hidden="1">
      <c r="A70" s="369">
        <f>iCONDOMINI!C51</f>
        <v>0</v>
      </c>
      <c r="B70" s="370" t="s">
        <v>1479</v>
      </c>
      <c r="C70" s="354"/>
      <c r="D70" s="369">
        <f>iCONDOMINI!C51</f>
        <v>0</v>
      </c>
      <c r="E70" s="370" t="s">
        <v>1480</v>
      </c>
      <c r="F70" s="308" t="s">
        <v>1481</v>
      </c>
      <c r="G70" s="260"/>
    </row>
    <row r="71" spans="1:7" hidden="1">
      <c r="A71" s="369">
        <f>iCONDOMINI!C52</f>
        <v>0</v>
      </c>
      <c r="B71" s="370" t="s">
        <v>1482</v>
      </c>
      <c r="C71" s="354"/>
      <c r="D71" s="369">
        <f>iCONDOMINI!C52</f>
        <v>0</v>
      </c>
      <c r="E71" s="370" t="s">
        <v>1483</v>
      </c>
      <c r="F71" s="308" t="s">
        <v>1484</v>
      </c>
      <c r="G71" s="260"/>
    </row>
    <row r="72" spans="1:7" hidden="1">
      <c r="A72" s="369">
        <f>iCONDOMINI!C53</f>
        <v>0</v>
      </c>
      <c r="B72" s="370" t="s">
        <v>1485</v>
      </c>
      <c r="C72" s="354"/>
      <c r="D72" s="369">
        <f>iCONDOMINI!C53</f>
        <v>0</v>
      </c>
      <c r="E72" s="370" t="s">
        <v>1486</v>
      </c>
      <c r="F72" s="308" t="s">
        <v>1487</v>
      </c>
      <c r="G72" s="260"/>
    </row>
    <row r="73" spans="1:7" hidden="1">
      <c r="A73" s="369">
        <f>iCONDOMINI!C54</f>
        <v>0</v>
      </c>
      <c r="B73" s="370" t="s">
        <v>1488</v>
      </c>
      <c r="C73" s="354"/>
      <c r="D73" s="369">
        <f>iCONDOMINI!C54</f>
        <v>0</v>
      </c>
      <c r="E73" s="370" t="s">
        <v>1489</v>
      </c>
      <c r="F73" s="308" t="s">
        <v>1490</v>
      </c>
      <c r="G73" s="260"/>
    </row>
    <row r="74" spans="1:7" hidden="1">
      <c r="A74" s="369">
        <f>iCONDOMINI!C55</f>
        <v>0</v>
      </c>
      <c r="B74" s="370" t="s">
        <v>1491</v>
      </c>
      <c r="C74" s="354"/>
      <c r="D74" s="369">
        <f>iCONDOMINI!C55</f>
        <v>0</v>
      </c>
      <c r="E74" s="370" t="s">
        <v>1492</v>
      </c>
      <c r="F74" s="308" t="s">
        <v>1493</v>
      </c>
      <c r="G74" s="260"/>
    </row>
    <row r="75" spans="1:7" hidden="1">
      <c r="A75" s="369">
        <f>iCONDOMINI!C56</f>
        <v>0</v>
      </c>
      <c r="B75" s="370" t="s">
        <v>1494</v>
      </c>
      <c r="C75" s="354"/>
      <c r="D75" s="369">
        <f>iCONDOMINI!C56</f>
        <v>0</v>
      </c>
      <c r="E75" s="370" t="s">
        <v>1495</v>
      </c>
      <c r="F75" s="308" t="s">
        <v>1496</v>
      </c>
      <c r="G75" s="260"/>
    </row>
    <row r="76" spans="1:7" hidden="1">
      <c r="A76" s="369">
        <f>iCONDOMINI!C57</f>
        <v>0</v>
      </c>
      <c r="B76" s="370" t="s">
        <v>1497</v>
      </c>
      <c r="C76" s="354"/>
      <c r="D76" s="369">
        <f>iCONDOMINI!C57</f>
        <v>0</v>
      </c>
      <c r="E76" s="370" t="s">
        <v>1498</v>
      </c>
      <c r="F76" s="308" t="s">
        <v>1499</v>
      </c>
      <c r="G76" s="260"/>
    </row>
    <row r="77" spans="1:7" hidden="1">
      <c r="A77" s="369">
        <f>iCONDOMINI!C58</f>
        <v>0</v>
      </c>
      <c r="B77" s="370" t="s">
        <v>1500</v>
      </c>
      <c r="C77" s="354"/>
      <c r="D77" s="369">
        <f>iCONDOMINI!C58</f>
        <v>0</v>
      </c>
      <c r="E77" s="370" t="s">
        <v>1501</v>
      </c>
      <c r="F77" s="308" t="s">
        <v>1502</v>
      </c>
      <c r="G77" s="260"/>
    </row>
    <row r="78" spans="1:7" hidden="1">
      <c r="A78" s="369">
        <f>iCONDOMINI!C59</f>
        <v>0</v>
      </c>
      <c r="B78" s="370" t="s">
        <v>1503</v>
      </c>
      <c r="C78" s="354"/>
      <c r="D78" s="369">
        <f>iCONDOMINI!C59</f>
        <v>0</v>
      </c>
      <c r="E78" s="370" t="s">
        <v>1504</v>
      </c>
      <c r="F78" s="308" t="s">
        <v>1505</v>
      </c>
      <c r="G78" s="260"/>
    </row>
    <row r="79" spans="1:7" hidden="1">
      <c r="A79" s="369">
        <f>iCONDOMINI!C60</f>
        <v>0</v>
      </c>
      <c r="B79" s="370" t="s">
        <v>1506</v>
      </c>
      <c r="C79" s="354"/>
      <c r="D79" s="369">
        <f>iCONDOMINI!C60</f>
        <v>0</v>
      </c>
      <c r="E79" s="370" t="s">
        <v>1507</v>
      </c>
      <c r="F79" s="308" t="s">
        <v>1508</v>
      </c>
      <c r="G79" s="260"/>
    </row>
    <row r="80" spans="1:7" hidden="1">
      <c r="A80" s="369">
        <f>iCONDOMINI!C61</f>
        <v>0</v>
      </c>
      <c r="B80" s="370" t="s">
        <v>1509</v>
      </c>
      <c r="C80" s="354"/>
      <c r="D80" s="369">
        <f>iCONDOMINI!C61</f>
        <v>0</v>
      </c>
      <c r="E80" s="370" t="s">
        <v>1510</v>
      </c>
      <c r="F80" s="308" t="s">
        <v>1511</v>
      </c>
      <c r="G80" s="260"/>
    </row>
    <row r="81" spans="1:7" hidden="1">
      <c r="A81" s="369">
        <f>iCONDOMINI!C62</f>
        <v>0</v>
      </c>
      <c r="B81" s="370" t="s">
        <v>1512</v>
      </c>
      <c r="C81" s="354"/>
      <c r="D81" s="369">
        <f>iCONDOMINI!C62</f>
        <v>0</v>
      </c>
      <c r="E81" s="370" t="s">
        <v>1513</v>
      </c>
      <c r="F81" s="308" t="s">
        <v>1514</v>
      </c>
      <c r="G81" s="260"/>
    </row>
    <row r="82" spans="1:7" hidden="1">
      <c r="A82" s="369">
        <f>iCONDOMINI!C63</f>
        <v>0</v>
      </c>
      <c r="B82" s="370" t="s">
        <v>1515</v>
      </c>
      <c r="C82" s="354"/>
      <c r="D82" s="369">
        <f>iCONDOMINI!C63</f>
        <v>0</v>
      </c>
      <c r="E82" s="370" t="s">
        <v>1516</v>
      </c>
      <c r="F82" s="308" t="s">
        <v>1517</v>
      </c>
      <c r="G82" s="260"/>
    </row>
    <row r="83" spans="1:7" hidden="1">
      <c r="A83" s="369">
        <f>iCONDOMINI!C64</f>
        <v>0</v>
      </c>
      <c r="B83" s="370" t="s">
        <v>1518</v>
      </c>
      <c r="C83" s="354"/>
      <c r="D83" s="369">
        <f>iCONDOMINI!C64</f>
        <v>0</v>
      </c>
      <c r="E83" s="370" t="s">
        <v>1519</v>
      </c>
      <c r="F83" s="308" t="s">
        <v>1520</v>
      </c>
      <c r="G83" s="260"/>
    </row>
    <row r="84" spans="1:7" hidden="1">
      <c r="A84" s="369">
        <f>iCONDOMINI!C65</f>
        <v>0</v>
      </c>
      <c r="B84" s="370" t="s">
        <v>1521</v>
      </c>
      <c r="C84" s="354"/>
      <c r="D84" s="369">
        <f>iCONDOMINI!C65</f>
        <v>0</v>
      </c>
      <c r="E84" s="370" t="s">
        <v>1522</v>
      </c>
      <c r="F84" s="308" t="s">
        <v>1523</v>
      </c>
      <c r="G84" s="260"/>
    </row>
    <row r="85" spans="1:7" hidden="1">
      <c r="A85" s="369">
        <f>iCONDOMINI!C66</f>
        <v>0</v>
      </c>
      <c r="B85" s="370" t="s">
        <v>1524</v>
      </c>
      <c r="C85" s="354"/>
      <c r="D85" s="369">
        <f>iCONDOMINI!C66</f>
        <v>0</v>
      </c>
      <c r="E85" s="370" t="s">
        <v>1525</v>
      </c>
      <c r="F85" s="308" t="s">
        <v>1526</v>
      </c>
      <c r="G85" s="260"/>
    </row>
    <row r="86" spans="1:7" hidden="1">
      <c r="A86" s="369">
        <f>iCONDOMINI!C67</f>
        <v>0</v>
      </c>
      <c r="B86" s="370" t="s">
        <v>1527</v>
      </c>
      <c r="C86" s="354"/>
      <c r="D86" s="369">
        <f>iCONDOMINI!C67</f>
        <v>0</v>
      </c>
      <c r="E86" s="370" t="s">
        <v>1528</v>
      </c>
      <c r="F86" s="308" t="s">
        <v>1529</v>
      </c>
      <c r="G86" s="260"/>
    </row>
    <row r="87" spans="1:7" hidden="1">
      <c r="A87" s="369">
        <f>iCONDOMINI!C68</f>
        <v>0</v>
      </c>
      <c r="B87" s="370" t="s">
        <v>1530</v>
      </c>
      <c r="C87" s="354"/>
      <c r="D87" s="369">
        <f>iCONDOMINI!C68</f>
        <v>0</v>
      </c>
      <c r="E87" s="370" t="s">
        <v>1531</v>
      </c>
      <c r="F87" s="308" t="s">
        <v>1532</v>
      </c>
      <c r="G87" s="260"/>
    </row>
    <row r="88" spans="1:7" hidden="1">
      <c r="A88" s="369">
        <f>iCONDOMINI!C69</f>
        <v>0</v>
      </c>
      <c r="B88" s="370" t="s">
        <v>1533</v>
      </c>
      <c r="C88" s="354"/>
      <c r="D88" s="369">
        <f>iCONDOMINI!C69</f>
        <v>0</v>
      </c>
      <c r="E88" s="370" t="s">
        <v>1534</v>
      </c>
      <c r="F88" s="308" t="s">
        <v>1535</v>
      </c>
      <c r="G88" s="260"/>
    </row>
    <row r="89" spans="1:7" hidden="1">
      <c r="A89" s="369">
        <f>iCONDOMINI!C70</f>
        <v>0</v>
      </c>
      <c r="B89" s="370" t="s">
        <v>1536</v>
      </c>
      <c r="C89" s="354"/>
      <c r="D89" s="369">
        <f>iCONDOMINI!C70</f>
        <v>0</v>
      </c>
      <c r="E89" s="370" t="s">
        <v>1537</v>
      </c>
      <c r="F89" s="308" t="s">
        <v>1538</v>
      </c>
      <c r="G89" s="260"/>
    </row>
    <row r="90" spans="1:7" hidden="1">
      <c r="A90" s="369">
        <f>iCONDOMINI!C71</f>
        <v>0</v>
      </c>
      <c r="B90" s="370" t="s">
        <v>1539</v>
      </c>
      <c r="C90" s="354"/>
      <c r="D90" s="369">
        <f>iCONDOMINI!C71</f>
        <v>0</v>
      </c>
      <c r="E90" s="370" t="s">
        <v>1540</v>
      </c>
      <c r="F90" s="308" t="s">
        <v>1541</v>
      </c>
      <c r="G90" s="260"/>
    </row>
    <row r="91" spans="1:7" hidden="1">
      <c r="A91" s="369">
        <f>iCONDOMINI!C72</f>
        <v>0</v>
      </c>
      <c r="B91" s="370" t="s">
        <v>1542</v>
      </c>
      <c r="C91" s="354"/>
      <c r="D91" s="369">
        <f>iCONDOMINI!C72</f>
        <v>0</v>
      </c>
      <c r="E91" s="370" t="s">
        <v>1543</v>
      </c>
      <c r="F91" s="308" t="s">
        <v>1544</v>
      </c>
      <c r="G91" s="260"/>
    </row>
    <row r="92" spans="1:7" hidden="1">
      <c r="A92" s="369">
        <f>iCONDOMINI!C73</f>
        <v>0</v>
      </c>
      <c r="B92" s="370" t="s">
        <v>1545</v>
      </c>
      <c r="C92" s="354"/>
      <c r="D92" s="369">
        <f>iCONDOMINI!C73</f>
        <v>0</v>
      </c>
      <c r="E92" s="370" t="s">
        <v>1546</v>
      </c>
      <c r="F92" s="308" t="s">
        <v>1547</v>
      </c>
      <c r="G92" s="260"/>
    </row>
    <row r="93" spans="1:7" hidden="1">
      <c r="A93" s="369">
        <f>iCONDOMINI!C74</f>
        <v>0</v>
      </c>
      <c r="B93" s="370" t="s">
        <v>1548</v>
      </c>
      <c r="C93" s="354"/>
      <c r="D93" s="369">
        <f>iCONDOMINI!C74</f>
        <v>0</v>
      </c>
      <c r="E93" s="370" t="s">
        <v>1549</v>
      </c>
      <c r="F93" s="308" t="s">
        <v>1550</v>
      </c>
      <c r="G93" s="260"/>
    </row>
    <row r="94" spans="1:7" hidden="1">
      <c r="A94" s="369">
        <f>iCONDOMINI!C75</f>
        <v>0</v>
      </c>
      <c r="B94" s="370" t="s">
        <v>1551</v>
      </c>
      <c r="C94" s="354"/>
      <c r="D94" s="369">
        <f>iCONDOMINI!C75</f>
        <v>0</v>
      </c>
      <c r="E94" s="370" t="s">
        <v>1552</v>
      </c>
      <c r="F94" s="308" t="s">
        <v>1553</v>
      </c>
      <c r="G94" s="260"/>
    </row>
    <row r="95" spans="1:7" hidden="1">
      <c r="A95" s="369">
        <f>iCONDOMINI!C76</f>
        <v>0</v>
      </c>
      <c r="B95" s="370" t="s">
        <v>1554</v>
      </c>
      <c r="C95" s="354"/>
      <c r="D95" s="369">
        <f>iCONDOMINI!C76</f>
        <v>0</v>
      </c>
      <c r="E95" s="370" t="s">
        <v>1555</v>
      </c>
      <c r="F95" s="308" t="s">
        <v>1556</v>
      </c>
      <c r="G95" s="260"/>
    </row>
    <row r="96" spans="1:7" hidden="1">
      <c r="A96" s="369">
        <f>iCONDOMINI!C77</f>
        <v>0</v>
      </c>
      <c r="B96" s="370" t="s">
        <v>1557</v>
      </c>
      <c r="C96" s="354"/>
      <c r="D96" s="369">
        <f>iCONDOMINI!C77</f>
        <v>0</v>
      </c>
      <c r="E96" s="370" t="s">
        <v>1558</v>
      </c>
      <c r="F96" s="308" t="s">
        <v>1559</v>
      </c>
      <c r="G96" s="260"/>
    </row>
    <row r="97" spans="1:7" hidden="1">
      <c r="A97" s="369">
        <f>iCONDOMINI!C78</f>
        <v>0</v>
      </c>
      <c r="B97" s="370" t="s">
        <v>1560</v>
      </c>
      <c r="C97" s="354"/>
      <c r="D97" s="369">
        <f>iCONDOMINI!C78</f>
        <v>0</v>
      </c>
      <c r="E97" s="370" t="s">
        <v>1561</v>
      </c>
      <c r="F97" s="308" t="s">
        <v>1562</v>
      </c>
      <c r="G97" s="260"/>
    </row>
    <row r="98" spans="1:7" hidden="1">
      <c r="A98" s="369">
        <f>iCONDOMINI!C79</f>
        <v>0</v>
      </c>
      <c r="B98" s="370" t="s">
        <v>1563</v>
      </c>
      <c r="C98" s="354"/>
      <c r="D98" s="369">
        <f>iCONDOMINI!C79</f>
        <v>0</v>
      </c>
      <c r="E98" s="370" t="s">
        <v>1564</v>
      </c>
      <c r="F98" s="308" t="s">
        <v>1565</v>
      </c>
      <c r="G98" s="260"/>
    </row>
    <row r="99" spans="1:7" hidden="1">
      <c r="A99" s="369">
        <f>iCONDOMINI!C80</f>
        <v>0</v>
      </c>
      <c r="B99" s="370" t="s">
        <v>1566</v>
      </c>
      <c r="C99" s="354"/>
      <c r="D99" s="369">
        <f>iCONDOMINI!C80</f>
        <v>0</v>
      </c>
      <c r="E99" s="370" t="s">
        <v>1567</v>
      </c>
      <c r="F99" s="308" t="s">
        <v>1568</v>
      </c>
      <c r="G99" s="260"/>
    </row>
    <row r="100" spans="1:7" hidden="1">
      <c r="A100" s="369">
        <f>iCONDOMINI!C81</f>
        <v>0</v>
      </c>
      <c r="B100" s="370" t="s">
        <v>1569</v>
      </c>
      <c r="C100" s="354"/>
      <c r="D100" s="369">
        <f>iCONDOMINI!C81</f>
        <v>0</v>
      </c>
      <c r="E100" s="370" t="s">
        <v>1570</v>
      </c>
      <c r="F100" s="308" t="s">
        <v>1571</v>
      </c>
      <c r="G100" s="260"/>
    </row>
    <row r="101" spans="1:7" hidden="1">
      <c r="A101" s="369">
        <f>iCONDOMINI!C82</f>
        <v>0</v>
      </c>
      <c r="B101" s="370" t="s">
        <v>1572</v>
      </c>
      <c r="C101" s="354"/>
      <c r="D101" s="369">
        <f>iCONDOMINI!C82</f>
        <v>0</v>
      </c>
      <c r="E101" s="370" t="s">
        <v>1573</v>
      </c>
      <c r="F101" s="308" t="s">
        <v>1574</v>
      </c>
      <c r="G101" s="260"/>
    </row>
    <row r="102" spans="1:7" hidden="1">
      <c r="A102" s="369">
        <f>iCONDOMINI!C83</f>
        <v>0</v>
      </c>
      <c r="B102" s="370" t="s">
        <v>1575</v>
      </c>
      <c r="C102" s="354"/>
      <c r="D102" s="369">
        <f>iCONDOMINI!C83</f>
        <v>0</v>
      </c>
      <c r="E102" s="370" t="s">
        <v>1576</v>
      </c>
      <c r="F102" s="308" t="s">
        <v>1577</v>
      </c>
      <c r="G102" s="260"/>
    </row>
    <row r="103" spans="1:7" hidden="1">
      <c r="A103" s="369">
        <f>iCONDOMINI!C84</f>
        <v>0</v>
      </c>
      <c r="B103" s="370" t="s">
        <v>1578</v>
      </c>
      <c r="C103" s="354"/>
      <c r="D103" s="369">
        <f>iCONDOMINI!C84</f>
        <v>0</v>
      </c>
      <c r="E103" s="370" t="s">
        <v>1579</v>
      </c>
      <c r="F103" s="308" t="s">
        <v>1580</v>
      </c>
      <c r="G103" s="260"/>
    </row>
    <row r="104" spans="1:7" hidden="1">
      <c r="A104" s="369">
        <f>iCONDOMINI!C85</f>
        <v>0</v>
      </c>
      <c r="B104" s="370" t="s">
        <v>1581</v>
      </c>
      <c r="C104" s="354"/>
      <c r="D104" s="369">
        <f>iCONDOMINI!C85</f>
        <v>0</v>
      </c>
      <c r="E104" s="370" t="s">
        <v>1582</v>
      </c>
      <c r="F104" s="308" t="s">
        <v>1583</v>
      </c>
      <c r="G104" s="260"/>
    </row>
    <row r="105" spans="1:7" hidden="1">
      <c r="A105" s="369">
        <f>iCONDOMINI!C86</f>
        <v>0</v>
      </c>
      <c r="B105" s="370" t="s">
        <v>1584</v>
      </c>
      <c r="C105" s="354"/>
      <c r="D105" s="369">
        <f>iCONDOMINI!C86</f>
        <v>0</v>
      </c>
      <c r="E105" s="370" t="s">
        <v>1585</v>
      </c>
      <c r="F105" s="308" t="s">
        <v>1586</v>
      </c>
      <c r="G105" s="260"/>
    </row>
    <row r="106" spans="1:7" hidden="1">
      <c r="A106" s="369">
        <f>iCONDOMINI!C87</f>
        <v>0</v>
      </c>
      <c r="B106" s="370" t="s">
        <v>1587</v>
      </c>
      <c r="C106" s="354"/>
      <c r="D106" s="369">
        <f>iCONDOMINI!C87</f>
        <v>0</v>
      </c>
      <c r="E106" s="370" t="s">
        <v>1588</v>
      </c>
      <c r="F106" s="308" t="s">
        <v>1589</v>
      </c>
      <c r="G106" s="260"/>
    </row>
    <row r="107" spans="1:7" hidden="1">
      <c r="A107" s="369">
        <f>iCONDOMINI!C88</f>
        <v>0</v>
      </c>
      <c r="B107" s="370" t="s">
        <v>1590</v>
      </c>
      <c r="C107" s="354"/>
      <c r="D107" s="369">
        <f>iCONDOMINI!C88</f>
        <v>0</v>
      </c>
      <c r="E107" s="370" t="s">
        <v>1591</v>
      </c>
      <c r="F107" s="308" t="s">
        <v>1592</v>
      </c>
      <c r="G107" s="260"/>
    </row>
    <row r="108" spans="1:7" hidden="1">
      <c r="A108" s="369">
        <f>iCONDOMINI!C89</f>
        <v>0</v>
      </c>
      <c r="B108" s="370" t="s">
        <v>1593</v>
      </c>
      <c r="C108" s="354"/>
      <c r="D108" s="369">
        <f>iCONDOMINI!C89</f>
        <v>0</v>
      </c>
      <c r="E108" s="370" t="s">
        <v>1594</v>
      </c>
      <c r="F108" s="308" t="s">
        <v>1595</v>
      </c>
      <c r="G108" s="260"/>
    </row>
    <row r="109" spans="1:7" hidden="1">
      <c r="A109" s="369">
        <f>iCONDOMINI!C90</f>
        <v>0</v>
      </c>
      <c r="B109" s="370" t="s">
        <v>1596</v>
      </c>
      <c r="C109" s="354"/>
      <c r="D109" s="369">
        <f>iCONDOMINI!C90</f>
        <v>0</v>
      </c>
      <c r="E109" s="370" t="s">
        <v>1597</v>
      </c>
      <c r="F109" s="308" t="s">
        <v>1598</v>
      </c>
      <c r="G109" s="260"/>
    </row>
    <row r="110" spans="1:7" hidden="1">
      <c r="A110" s="369">
        <f>iCONDOMINI!C91</f>
        <v>0</v>
      </c>
      <c r="B110" s="370" t="s">
        <v>1599</v>
      </c>
      <c r="C110" s="354"/>
      <c r="D110" s="369">
        <f>iCONDOMINI!C91</f>
        <v>0</v>
      </c>
      <c r="E110" s="370" t="s">
        <v>1600</v>
      </c>
      <c r="F110" s="308" t="s">
        <v>1601</v>
      </c>
      <c r="G110" s="260"/>
    </row>
    <row r="111" spans="1:7" hidden="1">
      <c r="A111" s="369">
        <f>iCONDOMINI!C92</f>
        <v>0</v>
      </c>
      <c r="B111" s="370" t="s">
        <v>1602</v>
      </c>
      <c r="C111" s="354"/>
      <c r="D111" s="369">
        <f>iCONDOMINI!C92</f>
        <v>0</v>
      </c>
      <c r="E111" s="370" t="s">
        <v>1603</v>
      </c>
      <c r="F111" s="308" t="s">
        <v>1604</v>
      </c>
      <c r="G111" s="260"/>
    </row>
    <row r="112" spans="1:7" hidden="1">
      <c r="A112" s="369">
        <f>iCONDOMINI!C93</f>
        <v>0</v>
      </c>
      <c r="B112" s="370" t="s">
        <v>1605</v>
      </c>
      <c r="C112" s="354"/>
      <c r="D112" s="369">
        <f>iCONDOMINI!C93</f>
        <v>0</v>
      </c>
      <c r="E112" s="370" t="s">
        <v>1606</v>
      </c>
      <c r="F112" s="308" t="s">
        <v>1607</v>
      </c>
      <c r="G112" s="260"/>
    </row>
    <row r="113" spans="1:7" hidden="1">
      <c r="A113" s="369">
        <f>iCONDOMINI!C94</f>
        <v>0</v>
      </c>
      <c r="B113" s="370" t="s">
        <v>1608</v>
      </c>
      <c r="C113" s="354"/>
      <c r="D113" s="369">
        <f>iCONDOMINI!C94</f>
        <v>0</v>
      </c>
      <c r="E113" s="370" t="s">
        <v>1609</v>
      </c>
      <c r="F113" s="308" t="s">
        <v>1610</v>
      </c>
      <c r="G113" s="260"/>
    </row>
    <row r="114" spans="1:7" hidden="1">
      <c r="A114" s="369">
        <f>iCONDOMINI!C95</f>
        <v>0</v>
      </c>
      <c r="B114" s="370" t="s">
        <v>1611</v>
      </c>
      <c r="C114" s="354"/>
      <c r="D114" s="369">
        <f>iCONDOMINI!C95</f>
        <v>0</v>
      </c>
      <c r="E114" s="370" t="s">
        <v>1612</v>
      </c>
      <c r="F114" s="308" t="s">
        <v>1613</v>
      </c>
      <c r="G114" s="260"/>
    </row>
    <row r="115" spans="1:7" hidden="1">
      <c r="A115" s="369">
        <f>iCONDOMINI!C96</f>
        <v>0</v>
      </c>
      <c r="B115" s="370" t="s">
        <v>1614</v>
      </c>
      <c r="C115" s="354"/>
      <c r="D115" s="369">
        <f>iCONDOMINI!C96</f>
        <v>0</v>
      </c>
      <c r="E115" s="370" t="s">
        <v>1615</v>
      </c>
      <c r="F115" s="308" t="s">
        <v>1616</v>
      </c>
      <c r="G115" s="260"/>
    </row>
    <row r="116" spans="1:7" hidden="1">
      <c r="A116" s="369">
        <f>iCONDOMINI!C97</f>
        <v>0</v>
      </c>
      <c r="B116" s="370" t="s">
        <v>1617</v>
      </c>
      <c r="C116" s="354"/>
      <c r="D116" s="369">
        <f>iCONDOMINI!C97</f>
        <v>0</v>
      </c>
      <c r="E116" s="370" t="s">
        <v>1618</v>
      </c>
      <c r="F116" s="308" t="s">
        <v>1619</v>
      </c>
      <c r="G116" s="260"/>
    </row>
    <row r="117" spans="1:7" hidden="1">
      <c r="A117" s="369">
        <f>iCONDOMINI!C98</f>
        <v>0</v>
      </c>
      <c r="B117" s="370" t="s">
        <v>1620</v>
      </c>
      <c r="C117" s="354"/>
      <c r="D117" s="369">
        <f>iCONDOMINI!C98</f>
        <v>0</v>
      </c>
      <c r="E117" s="370" t="s">
        <v>1621</v>
      </c>
      <c r="F117" s="308" t="s">
        <v>1622</v>
      </c>
      <c r="G117" s="260"/>
    </row>
    <row r="118" spans="1:7" hidden="1">
      <c r="A118" s="369">
        <f>iCONDOMINI!C99</f>
        <v>0</v>
      </c>
      <c r="B118" s="370" t="s">
        <v>1623</v>
      </c>
      <c r="C118" s="354"/>
      <c r="D118" s="369">
        <f>iCONDOMINI!C99</f>
        <v>0</v>
      </c>
      <c r="E118" s="370" t="s">
        <v>1624</v>
      </c>
      <c r="F118" s="308" t="s">
        <v>1625</v>
      </c>
      <c r="G118" s="260"/>
    </row>
    <row r="119" spans="1:7" hidden="1">
      <c r="A119" s="369">
        <f>iCONDOMINI!C100</f>
        <v>0</v>
      </c>
      <c r="B119" s="370" t="s">
        <v>1626</v>
      </c>
      <c r="C119" s="354"/>
      <c r="D119" s="369">
        <f>iCONDOMINI!C100</f>
        <v>0</v>
      </c>
      <c r="E119" s="370" t="s">
        <v>1627</v>
      </c>
      <c r="F119" s="308" t="s">
        <v>1628</v>
      </c>
      <c r="G119" s="260"/>
    </row>
    <row r="120" spans="1:7" hidden="1">
      <c r="A120" s="369">
        <f>iCONDOMINI!C101</f>
        <v>0</v>
      </c>
      <c r="B120" s="370" t="s">
        <v>1629</v>
      </c>
      <c r="C120" s="354"/>
      <c r="D120" s="369">
        <f>iCONDOMINI!C101</f>
        <v>0</v>
      </c>
      <c r="E120" s="370" t="s">
        <v>1630</v>
      </c>
      <c r="F120" s="308" t="s">
        <v>1631</v>
      </c>
      <c r="G120" s="260"/>
    </row>
    <row r="121" spans="1:7" hidden="1">
      <c r="A121" s="369">
        <f>iCONDOMINI!C102</f>
        <v>0</v>
      </c>
      <c r="B121" s="370" t="s">
        <v>1632</v>
      </c>
      <c r="C121" s="354"/>
      <c r="D121" s="369">
        <f>iCONDOMINI!C102</f>
        <v>0</v>
      </c>
      <c r="E121" s="370" t="s">
        <v>1633</v>
      </c>
      <c r="F121" s="308" t="s">
        <v>1634</v>
      </c>
      <c r="G121" s="260"/>
    </row>
    <row r="122" spans="1:7" hidden="1">
      <c r="A122" s="369">
        <f>iCONDOMINI!C103</f>
        <v>0</v>
      </c>
      <c r="B122" s="370" t="s">
        <v>1635</v>
      </c>
      <c r="C122" s="354"/>
      <c r="D122" s="369">
        <f>iCONDOMINI!C103</f>
        <v>0</v>
      </c>
      <c r="E122" s="370" t="s">
        <v>1636</v>
      </c>
      <c r="F122" s="308" t="s">
        <v>1637</v>
      </c>
      <c r="G122" s="260"/>
    </row>
    <row r="123" spans="1:7" hidden="1">
      <c r="A123" s="369">
        <f>iCONDOMINI!C104</f>
        <v>0</v>
      </c>
      <c r="B123" s="370" t="s">
        <v>1638</v>
      </c>
      <c r="C123" s="354"/>
      <c r="D123" s="369">
        <f>iCONDOMINI!C104</f>
        <v>0</v>
      </c>
      <c r="E123" s="370" t="s">
        <v>1639</v>
      </c>
      <c r="F123" s="308" t="s">
        <v>1640</v>
      </c>
      <c r="G123" s="260"/>
    </row>
    <row r="124" spans="1:7" hidden="1">
      <c r="A124" s="369">
        <f>iCONDOMINI!C105</f>
        <v>0</v>
      </c>
      <c r="B124" s="370" t="s">
        <v>1641</v>
      </c>
      <c r="C124" s="354"/>
      <c r="D124" s="369">
        <f>iCONDOMINI!C105</f>
        <v>0</v>
      </c>
      <c r="E124" s="370" t="s">
        <v>1642</v>
      </c>
      <c r="F124" s="308" t="s">
        <v>1643</v>
      </c>
      <c r="G124" s="260"/>
    </row>
    <row r="125" spans="1:7" hidden="1">
      <c r="A125" s="369">
        <f>iCONDOMINI!C106</f>
        <v>0</v>
      </c>
      <c r="B125" s="370" t="s">
        <v>1644</v>
      </c>
      <c r="C125" s="354"/>
      <c r="D125" s="369">
        <f>iCONDOMINI!C106</f>
        <v>0</v>
      </c>
      <c r="E125" s="370" t="s">
        <v>1645</v>
      </c>
      <c r="F125" s="308" t="s">
        <v>1646</v>
      </c>
      <c r="G125" s="260"/>
    </row>
    <row r="126" spans="1:7" hidden="1">
      <c r="A126" s="369">
        <f>iCONDOMINI!C107</f>
        <v>0</v>
      </c>
      <c r="B126" s="370" t="s">
        <v>1647</v>
      </c>
      <c r="C126" s="354"/>
      <c r="D126" s="369">
        <f>iCONDOMINI!C107</f>
        <v>0</v>
      </c>
      <c r="E126" s="370" t="s">
        <v>1648</v>
      </c>
      <c r="F126" s="308" t="s">
        <v>1649</v>
      </c>
      <c r="G126" s="260"/>
    </row>
    <row r="127" spans="1:7" hidden="1">
      <c r="A127" s="369">
        <f>iCONDOMINI!C108</f>
        <v>0</v>
      </c>
      <c r="B127" s="370" t="s">
        <v>1650</v>
      </c>
      <c r="C127" s="354"/>
      <c r="D127" s="369">
        <f>iCONDOMINI!C108</f>
        <v>0</v>
      </c>
      <c r="E127" s="370" t="s">
        <v>1651</v>
      </c>
      <c r="F127" s="308" t="s">
        <v>1652</v>
      </c>
      <c r="G127" s="260"/>
    </row>
    <row r="128" spans="1:7" hidden="1">
      <c r="A128" s="369">
        <f>iCONDOMINI!C109</f>
        <v>0</v>
      </c>
      <c r="B128" s="370" t="s">
        <v>1653</v>
      </c>
      <c r="C128" s="354"/>
      <c r="D128" s="369">
        <f>iCONDOMINI!C109</f>
        <v>0</v>
      </c>
      <c r="E128" s="370" t="s">
        <v>1654</v>
      </c>
      <c r="F128" s="308" t="s">
        <v>1655</v>
      </c>
      <c r="G128" s="260"/>
    </row>
    <row r="129" spans="1:7" ht="12.75" customHeight="1">
      <c r="A129" s="371" t="s">
        <v>1656</v>
      </c>
      <c r="B129" s="372" t="s">
        <v>1657</v>
      </c>
      <c r="C129" s="354"/>
      <c r="D129" s="371" t="s">
        <v>1658</v>
      </c>
      <c r="E129" s="372" t="s">
        <v>1659</v>
      </c>
      <c r="F129" s="373"/>
      <c r="G129" s="260"/>
    </row>
    <row r="130" spans="1:7" ht="12.75" customHeight="1">
      <c r="A130" s="358" t="str">
        <f xml:space="preserve"> IF('iP1'!A27&lt;&gt;"","Da "  &amp; 'iP1'!A27,"")</f>
        <v>Da F-LAVORI MANUTENZIONE  (2013-2015)</v>
      </c>
      <c r="B130" s="370" t="s">
        <v>1660</v>
      </c>
      <c r="C130" s="354"/>
      <c r="D130" s="358" t="str">
        <f xml:space="preserve"> IF('iP1'!A27&lt;&gt;"","v/s "  &amp; 'iP1'!A27,"")</f>
        <v>v/s F-LAVORI MANUTENZIONE  (2013-2015)</v>
      </c>
      <c r="E130" s="374" t="s">
        <v>1661</v>
      </c>
      <c r="F130" s="374"/>
      <c r="G130" s="260"/>
    </row>
    <row r="131" spans="1:7" hidden="1">
      <c r="A131" s="358" t="str">
        <f xml:space="preserve"> IF('iP1'!A28&lt;&gt;"","Da "  &amp; 'iP1'!A28,"")</f>
        <v/>
      </c>
      <c r="B131" s="370" t="s">
        <v>1662</v>
      </c>
      <c r="C131" s="354"/>
      <c r="D131" s="358" t="str">
        <f xml:space="preserve"> IF('iP1'!A28&lt;&gt;"","v/s "  &amp; 'iP1'!A28,"")</f>
        <v/>
      </c>
      <c r="E131" s="374" t="s">
        <v>1663</v>
      </c>
      <c r="F131" s="374"/>
      <c r="G131" s="260"/>
    </row>
    <row r="132" spans="1:7" hidden="1">
      <c r="A132" s="358" t="str">
        <f xml:space="preserve"> IF('iP1'!A29&lt;&gt;"","Da "  &amp; 'iP1'!A29,"")</f>
        <v/>
      </c>
      <c r="B132" s="370" t="s">
        <v>1664</v>
      </c>
      <c r="C132" s="354"/>
      <c r="D132" s="358" t="str">
        <f xml:space="preserve"> IF('iP1'!A29&lt;&gt;"","v/s "  &amp; 'iP1'!A29,"")</f>
        <v/>
      </c>
      <c r="E132" s="374" t="s">
        <v>1665</v>
      </c>
      <c r="F132" s="374"/>
      <c r="G132" s="260"/>
    </row>
    <row r="133" spans="1:7" hidden="1">
      <c r="A133" s="358" t="str">
        <f xml:space="preserve"> IF('iP1'!A30&lt;&gt;"","Da "  &amp; 'iP1'!A30,"")</f>
        <v/>
      </c>
      <c r="B133" s="370" t="s">
        <v>1666</v>
      </c>
      <c r="C133" s="354"/>
      <c r="D133" s="358" t="str">
        <f xml:space="preserve"> IF('iP1'!A30&lt;&gt;"","v/s "  &amp; 'iP1'!A30,"")</f>
        <v/>
      </c>
      <c r="E133" s="374" t="s">
        <v>1667</v>
      </c>
      <c r="F133" s="374"/>
      <c r="G133" s="260"/>
    </row>
    <row r="134" spans="1:7" hidden="1">
      <c r="A134" s="358" t="str">
        <f xml:space="preserve"> IF('iP1'!A31&lt;&gt;"","Da "  &amp; 'iP1'!A31,"")</f>
        <v/>
      </c>
      <c r="B134" s="370" t="s">
        <v>1668</v>
      </c>
      <c r="C134" s="375"/>
      <c r="D134" s="358" t="str">
        <f xml:space="preserve"> IF('iP1'!A31&lt;&gt;"","v/s "  &amp; 'iP1'!A31,"")</f>
        <v/>
      </c>
      <c r="E134" s="374" t="s">
        <v>1669</v>
      </c>
      <c r="F134" s="374"/>
      <c r="G134" s="260"/>
    </row>
    <row r="135" spans="1:7" ht="12.75" customHeight="1">
      <c r="A135" s="376"/>
      <c r="B135" s="316"/>
      <c r="C135" s="316"/>
      <c r="D135" s="316"/>
      <c r="E135" s="316"/>
      <c r="F135" s="317"/>
      <c r="G135" s="260"/>
    </row>
    <row r="136" spans="1:7" ht="8.1" customHeight="1">
      <c r="A136" s="260">
        <v>0</v>
      </c>
      <c r="B136" s="260"/>
      <c r="C136" s="260"/>
      <c r="D136" s="260"/>
      <c r="E136" s="260"/>
      <c r="F136" s="260"/>
      <c r="G136" s="260">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B76C4-C5C4-4898-B15C-49E067D525CA}">
  <sheetPr codeName="Foglio11"/>
  <dimension ref="A1:O1503"/>
  <sheetViews>
    <sheetView workbookViewId="0"/>
  </sheetViews>
  <sheetFormatPr defaultRowHeight="15"/>
  <cols>
    <col min="1" max="2" width="4.7109375" customWidth="1"/>
    <col min="3" max="3" width="4.85546875" customWidth="1"/>
    <col min="4" max="4" width="6.42578125" customWidth="1"/>
    <col min="5" max="5" width="103.140625" customWidth="1"/>
    <col min="6" max="6" width="9.85546875" customWidth="1"/>
    <col min="8" max="8" width="8.7109375" customWidth="1"/>
    <col min="9" max="9" width="10.28515625" customWidth="1"/>
    <col min="10" max="10" width="9.5703125" customWidth="1"/>
    <col min="11" max="11" width="9.28515625" customWidth="1"/>
    <col min="12" max="12" width="10.7109375" customWidth="1"/>
    <col min="13" max="13" width="9.7109375" customWidth="1"/>
    <col min="14" max="14" width="12.28515625" customWidth="1"/>
    <col min="15" max="15" width="1.7109375" customWidth="1"/>
  </cols>
  <sheetData>
    <row r="1" spans="1:15" ht="9.9499999999999993" customHeight="1">
      <c r="A1" s="377"/>
      <c r="B1" s="378"/>
      <c r="C1" s="378"/>
      <c r="D1" s="378"/>
      <c r="E1" s="377"/>
      <c r="F1" s="377"/>
      <c r="G1" s="377"/>
      <c r="H1" s="377"/>
      <c r="I1" s="377"/>
      <c r="J1" s="377"/>
      <c r="K1" s="377"/>
      <c r="L1" s="378"/>
      <c r="M1" s="377"/>
      <c r="N1" s="379"/>
      <c r="O1" s="380">
        <v>0</v>
      </c>
    </row>
    <row r="2" spans="1:15" ht="26.1" customHeight="1">
      <c r="A2" s="1149" t="s">
        <v>1670</v>
      </c>
      <c r="B2" s="1150"/>
      <c r="C2" s="1150"/>
      <c r="D2" s="1150"/>
      <c r="E2" s="1150"/>
      <c r="F2" s="1150"/>
      <c r="G2" s="1150"/>
      <c r="H2" s="1150"/>
      <c r="I2" s="1150"/>
      <c r="J2" s="1150"/>
      <c r="K2" s="1150"/>
      <c r="L2" s="1150"/>
      <c r="M2" s="1150"/>
      <c r="N2" s="1151"/>
      <c r="O2" s="381"/>
    </row>
    <row r="3" spans="1:15" ht="24.95" customHeight="1">
      <c r="A3" s="1149" t="s">
        <v>1671</v>
      </c>
      <c r="B3" s="1150"/>
      <c r="C3" s="1150"/>
      <c r="D3" s="1150"/>
      <c r="E3" s="1150"/>
      <c r="F3" s="1150"/>
      <c r="G3" s="1150"/>
      <c r="H3" s="1150"/>
      <c r="I3" s="1150"/>
      <c r="J3" s="1150"/>
      <c r="K3" s="1150"/>
      <c r="L3" s="1150"/>
      <c r="M3" s="1150"/>
      <c r="N3" s="1151"/>
      <c r="O3" s="381"/>
    </row>
    <row r="4" spans="1:15" ht="26.1" customHeight="1">
      <c r="A4" s="382"/>
      <c r="B4" s="383"/>
      <c r="C4" s="383"/>
      <c r="D4" s="384"/>
      <c r="E4" s="385"/>
      <c r="F4" s="386"/>
      <c r="G4" s="387"/>
      <c r="H4" s="1152" t="s">
        <v>1672</v>
      </c>
      <c r="I4" s="1152"/>
      <c r="J4" s="1152"/>
      <c r="K4" s="1152"/>
      <c r="L4" s="1152"/>
      <c r="M4" s="1152"/>
      <c r="N4" s="1153"/>
      <c r="O4" s="388"/>
    </row>
    <row r="5" spans="1:15" ht="26.1" customHeight="1">
      <c r="A5" s="389"/>
      <c r="B5" s="390"/>
      <c r="C5" s="390"/>
      <c r="D5" s="391"/>
      <c r="E5" s="392"/>
      <c r="F5" s="393"/>
      <c r="G5" s="393"/>
      <c r="H5" s="1154"/>
      <c r="I5" s="1154"/>
      <c r="J5" s="1154"/>
      <c r="K5" s="1154"/>
      <c r="L5" s="1154"/>
      <c r="M5" s="1154"/>
      <c r="N5" s="1155"/>
      <c r="O5" s="388"/>
    </row>
    <row r="6" spans="1:15" ht="18" customHeight="1">
      <c r="A6" s="394" t="str">
        <f>'iP1'!A5</f>
        <v>Condominio "PROTOTIPO"</v>
      </c>
      <c r="B6" s="395"/>
      <c r="C6" s="395"/>
      <c r="D6" s="395"/>
      <c r="E6" s="395"/>
      <c r="F6" s="395"/>
      <c r="G6" s="395"/>
      <c r="H6" s="395"/>
      <c r="I6" s="395"/>
      <c r="J6" s="395"/>
      <c r="K6" s="395"/>
      <c r="L6" s="395"/>
      <c r="M6" s="395"/>
      <c r="N6" s="395"/>
      <c r="O6" s="396"/>
    </row>
    <row r="7" spans="1:15" ht="20.100000000000001" customHeight="1">
      <c r="A7" s="397" t="str">
        <f>"REGISTRO DELLE OPERAZIONI CONTABILI - ANNO " &amp; 'iP1'!A37</f>
        <v>REGISTRO DELLE OPERAZIONI CONTABILI - ANNO 2022</v>
      </c>
      <c r="B7" s="397"/>
      <c r="C7" s="397"/>
      <c r="D7" s="397"/>
      <c r="E7" s="397"/>
      <c r="F7" s="397"/>
      <c r="G7" s="397"/>
      <c r="H7" s="397"/>
      <c r="I7" s="397"/>
      <c r="J7" s="397"/>
      <c r="K7" s="397"/>
      <c r="L7" s="397"/>
      <c r="M7" s="397"/>
      <c r="N7" s="398"/>
      <c r="O7" s="399"/>
    </row>
    <row r="8" spans="1:15" ht="15" customHeight="1">
      <c r="A8" s="400" t="s">
        <v>1673</v>
      </c>
      <c r="B8" s="1156" t="s">
        <v>61</v>
      </c>
      <c r="C8" s="1156"/>
      <c r="D8" s="401"/>
      <c r="E8" s="1157" t="s">
        <v>1674</v>
      </c>
      <c r="F8" s="1158" t="s">
        <v>1675</v>
      </c>
      <c r="G8" s="1158"/>
      <c r="H8" s="1158"/>
      <c r="I8" s="1158" t="s">
        <v>1676</v>
      </c>
      <c r="J8" s="1158"/>
      <c r="K8" s="1158"/>
      <c r="L8" s="1159" t="s">
        <v>1677</v>
      </c>
      <c r="M8" s="1159"/>
      <c r="N8" s="1160" t="s">
        <v>1678</v>
      </c>
      <c r="O8" s="402"/>
    </row>
    <row r="9" spans="1:15" ht="15" customHeight="1">
      <c r="A9" s="403" t="s">
        <v>1679</v>
      </c>
      <c r="B9" s="1156"/>
      <c r="C9" s="1156"/>
      <c r="D9" s="401"/>
      <c r="E9" s="1157"/>
      <c r="F9" s="404" t="s">
        <v>1680</v>
      </c>
      <c r="G9" s="404" t="s">
        <v>1681</v>
      </c>
      <c r="H9" s="404" t="s">
        <v>1682</v>
      </c>
      <c r="I9" s="404" t="s">
        <v>1680</v>
      </c>
      <c r="J9" s="404" t="s">
        <v>1681</v>
      </c>
      <c r="K9" s="404" t="s">
        <v>1682</v>
      </c>
      <c r="L9" s="405" t="s">
        <v>1683</v>
      </c>
      <c r="M9" s="405" t="s">
        <v>1684</v>
      </c>
      <c r="N9" s="1161"/>
      <c r="O9" s="406"/>
    </row>
    <row r="10" spans="1:15" ht="15" customHeight="1">
      <c r="A10" s="407">
        <f>COUNTA(A11:A1458)</f>
        <v>245</v>
      </c>
      <c r="B10" s="408" t="s">
        <v>1685</v>
      </c>
      <c r="C10" s="409" t="s">
        <v>1686</v>
      </c>
      <c r="D10" s="409" t="s">
        <v>1687</v>
      </c>
      <c r="E10" s="410" t="s">
        <v>1688</v>
      </c>
      <c r="F10" s="411">
        <f>ROUND(SUM(F12:F919),2)</f>
        <v>504.9</v>
      </c>
      <c r="G10" s="411">
        <f>SUM(G12:G919)</f>
        <v>504.9</v>
      </c>
      <c r="H10" s="411">
        <f>F10-G10</f>
        <v>0</v>
      </c>
      <c r="I10" s="411">
        <f>ROUND(SUM(I12:I919),2)</f>
        <v>1897.15</v>
      </c>
      <c r="J10" s="411">
        <f>SUM(J12:J919)</f>
        <v>1176.8100000000002</v>
      </c>
      <c r="K10" s="411">
        <f>I10-J10</f>
        <v>720.33999999999992</v>
      </c>
      <c r="L10" s="412"/>
      <c r="M10" s="413" t="str">
        <f>IF(LEN(L10)&gt;0,F10+G10+I10+J10,"")</f>
        <v/>
      </c>
      <c r="N10" s="414" t="s">
        <v>1679</v>
      </c>
      <c r="O10" s="415"/>
    </row>
    <row r="11" spans="1:15" ht="12.75" customHeight="1">
      <c r="A11" s="416">
        <v>0</v>
      </c>
      <c r="B11" s="417" t="s">
        <v>1689</v>
      </c>
      <c r="C11" s="418">
        <v>0</v>
      </c>
      <c r="D11" s="419">
        <v>2022</v>
      </c>
      <c r="E11" s="1148" t="s">
        <v>1690</v>
      </c>
      <c r="F11" s="1148"/>
      <c r="G11" s="1148"/>
      <c r="H11" s="1148"/>
      <c r="I11" s="1148"/>
      <c r="J11" s="1148"/>
      <c r="K11" s="1148"/>
      <c r="L11" s="1148"/>
      <c r="M11" s="1148"/>
      <c r="N11" s="1148"/>
      <c r="O11" s="420"/>
    </row>
    <row r="12" spans="1:15" ht="12.75" customHeight="1">
      <c r="A12" s="416" t="s">
        <v>1687</v>
      </c>
      <c r="B12" s="417" t="s">
        <v>1689</v>
      </c>
      <c r="C12" s="418">
        <v>0</v>
      </c>
      <c r="D12" s="419">
        <v>2022</v>
      </c>
      <c r="E12" s="1148" t="s">
        <v>1691</v>
      </c>
      <c r="F12" s="1148"/>
      <c r="G12" s="1148"/>
      <c r="H12" s="1148"/>
      <c r="I12" s="1148"/>
      <c r="J12" s="1148"/>
      <c r="K12" s="1148"/>
      <c r="L12" s="1148"/>
      <c r="M12" s="1148"/>
      <c r="N12" s="1148"/>
      <c r="O12" s="421"/>
    </row>
    <row r="13" spans="1:15" ht="12.75" customHeight="1">
      <c r="A13" s="422" t="s">
        <v>1692</v>
      </c>
      <c r="B13" s="423">
        <v>0</v>
      </c>
      <c r="C13" s="424">
        <v>0</v>
      </c>
      <c r="D13" s="425">
        <v>2022</v>
      </c>
      <c r="E13" s="426" t="s">
        <v>1693</v>
      </c>
      <c r="F13" s="427"/>
      <c r="G13" s="427"/>
      <c r="H13" s="428"/>
      <c r="I13" s="427"/>
      <c r="J13" s="427"/>
      <c r="K13" s="428"/>
      <c r="L13" s="429"/>
      <c r="M13" s="428"/>
      <c r="N13" s="430"/>
      <c r="O13" s="421"/>
    </row>
    <row r="14" spans="1:15" ht="12.75" customHeight="1">
      <c r="A14" s="431" t="s">
        <v>1692</v>
      </c>
      <c r="B14" s="431">
        <v>0</v>
      </c>
      <c r="C14" s="432">
        <v>0</v>
      </c>
      <c r="D14" s="432">
        <v>2022</v>
      </c>
      <c r="E14" s="433" t="s">
        <v>1694</v>
      </c>
      <c r="F14" s="434">
        <v>0</v>
      </c>
      <c r="G14" s="434"/>
      <c r="H14" s="435">
        <f ca="1">IF(A14&lt;&gt;"",IF(INDIRECT(ADDRESS(ROW()-1,8))="",ROUND(SUM(INDIRECT(ADDRESS(ROW()-2,8)),F14,-G14),2),ROUND(SUM(INDIRECT(ADDRESS(ROW()-1,8)),F14,-G14),2)),"")</f>
        <v>0</v>
      </c>
      <c r="I14" s="434">
        <v>181.22</v>
      </c>
      <c r="J14" s="434"/>
      <c r="K14" s="436">
        <f ca="1">IF(A14&lt;&gt;"",IF(INDIRECT(ADDRESS(ROW()-1,11))="",ROUND(SUM(INDIRECT(ADDRESS(ROW()-2,11)),I14,-J14),2),ROUND(SUM(INDIRECT(ADDRESS(ROW()-1,11)),I14,-J14),2)),"")</f>
        <v>181.22</v>
      </c>
      <c r="L14" s="437" t="s">
        <v>1695</v>
      </c>
      <c r="M14" s="438"/>
      <c r="N14" s="439"/>
      <c r="O14" s="421"/>
    </row>
    <row r="15" spans="1:15" ht="12.75" customHeight="1">
      <c r="A15" s="431" t="s">
        <v>1692</v>
      </c>
      <c r="B15" s="431">
        <v>0</v>
      </c>
      <c r="C15" s="432">
        <v>0</v>
      </c>
      <c r="D15" s="432">
        <v>2022</v>
      </c>
      <c r="E15" s="433" t="s">
        <v>1696</v>
      </c>
      <c r="F15" s="434">
        <v>0</v>
      </c>
      <c r="G15" s="434"/>
      <c r="H15" s="435">
        <f t="shared" ref="H15:H82" ca="1" si="0">IF(A15&lt;&gt;"",IF(INDIRECT(ADDRESS(ROW()-1,8))="",ROUND(SUM(INDIRECT(ADDRESS(ROW()-2,8)),F15,-G15),2),ROUND(SUM(INDIRECT(ADDRESS(ROW()-1,8)),F15,-G15),2)),"")</f>
        <v>0</v>
      </c>
      <c r="I15" s="434">
        <v>0</v>
      </c>
      <c r="J15" s="434"/>
      <c r="K15" s="436">
        <f t="shared" ref="K15:K82" ca="1" si="1">IF(A15&lt;&gt;"",IF(INDIRECT(ADDRESS(ROW()-1,11))="",ROUND(SUM(INDIRECT(ADDRESS(ROW()-2,11)),I15,-J15),2),ROUND(SUM(INDIRECT(ADDRESS(ROW()-1,11)),I15,-J15),2)),"")</f>
        <v>181.22</v>
      </c>
      <c r="L15" s="437"/>
      <c r="M15" s="438"/>
      <c r="N15" s="439"/>
      <c r="O15" s="421"/>
    </row>
    <row r="16" spans="1:15" ht="12.75" customHeight="1">
      <c r="A16" s="431" t="s">
        <v>1692</v>
      </c>
      <c r="B16" s="431">
        <v>0</v>
      </c>
      <c r="C16" s="432">
        <v>0</v>
      </c>
      <c r="D16" s="432">
        <v>2022</v>
      </c>
      <c r="E16" s="433" t="s">
        <v>1696</v>
      </c>
      <c r="F16" s="434">
        <v>0</v>
      </c>
      <c r="G16" s="434"/>
      <c r="H16" s="435">
        <f t="shared" ca="1" si="0"/>
        <v>0</v>
      </c>
      <c r="I16" s="434">
        <v>0</v>
      </c>
      <c r="J16" s="434"/>
      <c r="K16" s="436">
        <f t="shared" ca="1" si="1"/>
        <v>181.22</v>
      </c>
      <c r="L16" s="437"/>
      <c r="M16" s="438"/>
      <c r="N16" s="439"/>
      <c r="O16" s="421"/>
    </row>
    <row r="17" spans="1:15" ht="12.75" customHeight="1">
      <c r="A17" s="431" t="s">
        <v>1692</v>
      </c>
      <c r="B17" s="431">
        <v>0</v>
      </c>
      <c r="C17" s="432">
        <v>0</v>
      </c>
      <c r="D17" s="432">
        <v>2022</v>
      </c>
      <c r="E17" s="433" t="s">
        <v>1696</v>
      </c>
      <c r="F17" s="434">
        <v>0</v>
      </c>
      <c r="G17" s="434"/>
      <c r="H17" s="435">
        <f t="shared" ca="1" si="0"/>
        <v>0</v>
      </c>
      <c r="I17" s="434">
        <v>0</v>
      </c>
      <c r="J17" s="434"/>
      <c r="K17" s="436">
        <f t="shared" ca="1" si="1"/>
        <v>181.22</v>
      </c>
      <c r="L17" s="437"/>
      <c r="M17" s="438"/>
      <c r="N17" s="439"/>
      <c r="O17" s="421"/>
    </row>
    <row r="18" spans="1:15" ht="12.75" customHeight="1">
      <c r="A18" s="431" t="s">
        <v>1692</v>
      </c>
      <c r="B18" s="431">
        <v>0</v>
      </c>
      <c r="C18" s="432">
        <v>0</v>
      </c>
      <c r="D18" s="432">
        <v>2022</v>
      </c>
      <c r="E18" s="433" t="s">
        <v>1696</v>
      </c>
      <c r="F18" s="434">
        <v>0</v>
      </c>
      <c r="G18" s="434"/>
      <c r="H18" s="435">
        <f t="shared" ca="1" si="0"/>
        <v>0</v>
      </c>
      <c r="I18" s="434">
        <v>0</v>
      </c>
      <c r="J18" s="434"/>
      <c r="K18" s="436">
        <f t="shared" ca="1" si="1"/>
        <v>181.22</v>
      </c>
      <c r="L18" s="437"/>
      <c r="M18" s="438"/>
      <c r="N18" s="439"/>
      <c r="O18" s="421"/>
    </row>
    <row r="19" spans="1:15" ht="12.75" customHeight="1">
      <c r="A19" s="431" t="s">
        <v>1692</v>
      </c>
      <c r="B19" s="431">
        <v>0</v>
      </c>
      <c r="C19" s="432">
        <v>0</v>
      </c>
      <c r="D19" s="432">
        <v>2022</v>
      </c>
      <c r="E19" s="433" t="s">
        <v>1696</v>
      </c>
      <c r="F19" s="434">
        <v>0</v>
      </c>
      <c r="G19" s="434"/>
      <c r="H19" s="435">
        <f t="shared" ca="1" si="0"/>
        <v>0</v>
      </c>
      <c r="I19" s="434">
        <v>0</v>
      </c>
      <c r="J19" s="434"/>
      <c r="K19" s="436">
        <f t="shared" ca="1" si="1"/>
        <v>181.22</v>
      </c>
      <c r="L19" s="437"/>
      <c r="M19" s="438"/>
      <c r="N19" s="439"/>
      <c r="O19" s="440"/>
    </row>
    <row r="20" spans="1:15" ht="12.75" customHeight="1">
      <c r="A20" s="441" t="s">
        <v>1697</v>
      </c>
      <c r="B20" s="442">
        <v>0</v>
      </c>
      <c r="C20" s="443">
        <v>0</v>
      </c>
      <c r="D20" s="441">
        <v>2022</v>
      </c>
      <c r="E20" s="444" t="s">
        <v>1698</v>
      </c>
      <c r="F20" s="445"/>
      <c r="G20" s="445"/>
      <c r="H20" s="435">
        <f t="shared" ca="1" si="0"/>
        <v>0</v>
      </c>
      <c r="I20" s="445"/>
      <c r="J20" s="445"/>
      <c r="K20" s="436">
        <f t="shared" ca="1" si="1"/>
        <v>181.22</v>
      </c>
      <c r="L20" s="446"/>
      <c r="M20" s="447"/>
      <c r="N20" s="448"/>
      <c r="O20" s="421"/>
    </row>
    <row r="21" spans="1:15" ht="12.75" customHeight="1">
      <c r="A21" s="449" t="s">
        <v>1697</v>
      </c>
      <c r="B21" s="449">
        <v>0</v>
      </c>
      <c r="C21" s="449">
        <v>0</v>
      </c>
      <c r="D21" s="449">
        <v>2022</v>
      </c>
      <c r="E21" s="450" t="s">
        <v>1306</v>
      </c>
      <c r="F21" s="451"/>
      <c r="G21" s="451"/>
      <c r="H21" s="435">
        <f t="shared" ca="1" si="0"/>
        <v>0</v>
      </c>
      <c r="I21" s="451"/>
      <c r="J21" s="451"/>
      <c r="K21" s="436">
        <f t="shared" ca="1" si="1"/>
        <v>181.22</v>
      </c>
      <c r="L21" s="452"/>
      <c r="M21" s="453"/>
      <c r="N21" s="454"/>
      <c r="O21" s="421"/>
    </row>
    <row r="22" spans="1:15" ht="12.75" customHeight="1">
      <c r="A22" s="455" t="s">
        <v>1697</v>
      </c>
      <c r="B22" s="455">
        <v>0</v>
      </c>
      <c r="C22" s="455">
        <v>0</v>
      </c>
      <c r="D22" s="455">
        <v>2022</v>
      </c>
      <c r="E22" s="456" t="s">
        <v>1699</v>
      </c>
      <c r="F22" s="457"/>
      <c r="G22" s="457"/>
      <c r="H22" s="435">
        <f t="shared" ca="1" si="0"/>
        <v>0</v>
      </c>
      <c r="I22" s="457"/>
      <c r="J22" s="457"/>
      <c r="K22" s="436">
        <f t="shared" ca="1" si="1"/>
        <v>181.22</v>
      </c>
      <c r="L22" s="458" t="s">
        <v>1700</v>
      </c>
      <c r="M22" s="459">
        <v>42.27</v>
      </c>
      <c r="N22" s="460"/>
      <c r="O22" s="421"/>
    </row>
    <row r="23" spans="1:15" ht="12.75" customHeight="1">
      <c r="A23" s="455" t="s">
        <v>1697</v>
      </c>
      <c r="B23" s="455">
        <v>0</v>
      </c>
      <c r="C23" s="455">
        <v>0</v>
      </c>
      <c r="D23" s="455">
        <v>2022</v>
      </c>
      <c r="E23" s="456" t="s">
        <v>1701</v>
      </c>
      <c r="F23" s="457"/>
      <c r="G23" s="457"/>
      <c r="H23" s="435">
        <f t="shared" ca="1" si="0"/>
        <v>0</v>
      </c>
      <c r="I23" s="457"/>
      <c r="J23" s="457"/>
      <c r="K23" s="436">
        <f t="shared" ca="1" si="1"/>
        <v>181.22</v>
      </c>
      <c r="L23" s="458" t="s">
        <v>1700</v>
      </c>
      <c r="M23" s="459">
        <v>42.27</v>
      </c>
      <c r="N23" s="460"/>
      <c r="O23" s="421"/>
    </row>
    <row r="24" spans="1:15" ht="12.75" customHeight="1">
      <c r="A24" s="455" t="s">
        <v>1697</v>
      </c>
      <c r="B24" s="455">
        <v>0</v>
      </c>
      <c r="C24" s="455">
        <v>0</v>
      </c>
      <c r="D24" s="455">
        <v>2022</v>
      </c>
      <c r="E24" s="456" t="s">
        <v>1702</v>
      </c>
      <c r="F24" s="457"/>
      <c r="G24" s="457"/>
      <c r="H24" s="435">
        <f t="shared" ca="1" si="0"/>
        <v>0</v>
      </c>
      <c r="I24" s="457"/>
      <c r="J24" s="457"/>
      <c r="K24" s="436">
        <f t="shared" ca="1" si="1"/>
        <v>181.22</v>
      </c>
      <c r="L24" s="458" t="s">
        <v>1700</v>
      </c>
      <c r="M24" s="459">
        <v>42.27</v>
      </c>
      <c r="N24" s="460"/>
      <c r="O24" s="421"/>
    </row>
    <row r="25" spans="1:15" ht="12.75" customHeight="1">
      <c r="A25" s="449" t="s">
        <v>1697</v>
      </c>
      <c r="B25" s="449">
        <v>0</v>
      </c>
      <c r="C25" s="449">
        <v>0</v>
      </c>
      <c r="D25" s="449">
        <v>2022</v>
      </c>
      <c r="E25" s="450" t="s">
        <v>1656</v>
      </c>
      <c r="F25" s="451"/>
      <c r="G25" s="451"/>
      <c r="H25" s="435">
        <f t="shared" ca="1" si="0"/>
        <v>0</v>
      </c>
      <c r="I25" s="451"/>
      <c r="J25" s="451"/>
      <c r="K25" s="436">
        <f t="shared" ca="1" si="1"/>
        <v>181.22</v>
      </c>
      <c r="L25" s="452"/>
      <c r="M25" s="453"/>
      <c r="N25" s="454"/>
      <c r="O25" s="421"/>
    </row>
    <row r="26" spans="1:15" ht="12.75" customHeight="1">
      <c r="A26" s="455" t="s">
        <v>1697</v>
      </c>
      <c r="B26" s="455">
        <v>0</v>
      </c>
      <c r="C26" s="455">
        <v>0</v>
      </c>
      <c r="D26" s="455">
        <v>2022</v>
      </c>
      <c r="E26" s="461" t="s">
        <v>1703</v>
      </c>
      <c r="F26" s="457"/>
      <c r="G26" s="457"/>
      <c r="H26" s="435">
        <f t="shared" ca="1" si="0"/>
        <v>0</v>
      </c>
      <c r="I26" s="457"/>
      <c r="J26" s="457"/>
      <c r="K26" s="436">
        <f t="shared" ca="1" si="1"/>
        <v>181.22</v>
      </c>
      <c r="L26" s="460" t="s">
        <v>1704</v>
      </c>
      <c r="M26" s="459">
        <v>1.01</v>
      </c>
      <c r="N26" s="460"/>
      <c r="O26" s="421"/>
    </row>
    <row r="27" spans="1:15" ht="12.75" customHeight="1">
      <c r="A27" s="449" t="s">
        <v>1697</v>
      </c>
      <c r="B27" s="449">
        <v>0</v>
      </c>
      <c r="C27" s="449">
        <v>0</v>
      </c>
      <c r="D27" s="449">
        <v>2022</v>
      </c>
      <c r="E27" s="462" t="s">
        <v>1354</v>
      </c>
      <c r="F27" s="451"/>
      <c r="G27" s="451"/>
      <c r="H27" s="435">
        <f t="shared" ca="1" si="0"/>
        <v>0</v>
      </c>
      <c r="I27" s="451"/>
      <c r="J27" s="451"/>
      <c r="K27" s="436">
        <f t="shared" ca="1" si="1"/>
        <v>181.22</v>
      </c>
      <c r="L27" s="452"/>
      <c r="M27" s="453"/>
      <c r="N27" s="454"/>
      <c r="O27" s="421"/>
    </row>
    <row r="28" spans="1:15" ht="12.75" customHeight="1">
      <c r="A28" s="449" t="s">
        <v>1697</v>
      </c>
      <c r="B28" s="449">
        <v>0</v>
      </c>
      <c r="C28" s="449">
        <v>0</v>
      </c>
      <c r="D28" s="449">
        <v>2022</v>
      </c>
      <c r="E28" s="463" t="s">
        <v>1705</v>
      </c>
      <c r="F28" s="451"/>
      <c r="G28" s="451"/>
      <c r="H28" s="435">
        <f t="shared" ca="1" si="0"/>
        <v>0</v>
      </c>
      <c r="I28" s="451"/>
      <c r="J28" s="451"/>
      <c r="K28" s="436">
        <f t="shared" ca="1" si="1"/>
        <v>181.22</v>
      </c>
      <c r="L28" s="452"/>
      <c r="M28" s="453"/>
      <c r="N28" s="454"/>
      <c r="O28" s="421"/>
    </row>
    <row r="29" spans="1:15" ht="12.75" customHeight="1">
      <c r="A29" s="455" t="s">
        <v>1697</v>
      </c>
      <c r="B29" s="455">
        <v>0</v>
      </c>
      <c r="C29" s="455">
        <v>0</v>
      </c>
      <c r="D29" s="455">
        <v>2022</v>
      </c>
      <c r="E29" s="461" t="s">
        <v>549</v>
      </c>
      <c r="F29" s="457"/>
      <c r="G29" s="457"/>
      <c r="H29" s="435">
        <f t="shared" ca="1" si="0"/>
        <v>0</v>
      </c>
      <c r="I29" s="457"/>
      <c r="J29" s="457"/>
      <c r="K29" s="436">
        <f t="shared" ca="1" si="1"/>
        <v>181.22</v>
      </c>
      <c r="L29" s="458" t="s">
        <v>1706</v>
      </c>
      <c r="M29" s="459">
        <v>2355.5300000000002</v>
      </c>
      <c r="N29" s="460"/>
      <c r="O29" s="421"/>
    </row>
    <row r="30" spans="1:15" ht="12.75" customHeight="1">
      <c r="A30" s="449" t="s">
        <v>1697</v>
      </c>
      <c r="B30" s="449">
        <v>0</v>
      </c>
      <c r="C30" s="449">
        <v>0</v>
      </c>
      <c r="D30" s="449">
        <v>2022</v>
      </c>
      <c r="E30" s="463" t="s">
        <v>1707</v>
      </c>
      <c r="F30" s="451"/>
      <c r="G30" s="451"/>
      <c r="H30" s="435">
        <f t="shared" ca="1" si="0"/>
        <v>0</v>
      </c>
      <c r="I30" s="451"/>
      <c r="J30" s="451"/>
      <c r="K30" s="436">
        <f t="shared" ca="1" si="1"/>
        <v>181.22</v>
      </c>
      <c r="L30" s="452"/>
      <c r="M30" s="453"/>
      <c r="N30" s="454"/>
      <c r="O30" s="421"/>
    </row>
    <row r="31" spans="1:15" ht="12.75" customHeight="1">
      <c r="A31" s="455" t="s">
        <v>1697</v>
      </c>
      <c r="B31" s="455">
        <v>0</v>
      </c>
      <c r="C31" s="455">
        <v>0</v>
      </c>
      <c r="D31" s="455">
        <v>2022</v>
      </c>
      <c r="E31" s="461" t="s">
        <v>537</v>
      </c>
      <c r="F31" s="464"/>
      <c r="G31" s="464"/>
      <c r="H31" s="435">
        <f t="shared" ca="1" si="0"/>
        <v>0</v>
      </c>
      <c r="I31" s="464"/>
      <c r="J31" s="464"/>
      <c r="K31" s="436">
        <f t="shared" ca="1" si="1"/>
        <v>181.22</v>
      </c>
      <c r="L31" s="460" t="s">
        <v>1708</v>
      </c>
      <c r="M31" s="465">
        <v>216.02</v>
      </c>
      <c r="N31" s="466"/>
      <c r="O31" s="421"/>
    </row>
    <row r="32" spans="1:15" ht="12.75" customHeight="1">
      <c r="A32" s="455" t="s">
        <v>1697</v>
      </c>
      <c r="B32" s="455">
        <v>0</v>
      </c>
      <c r="C32" s="455">
        <v>0</v>
      </c>
      <c r="D32" s="455">
        <v>2022</v>
      </c>
      <c r="E32" s="461" t="s">
        <v>540</v>
      </c>
      <c r="F32" s="457"/>
      <c r="G32" s="457"/>
      <c r="H32" s="435">
        <f t="shared" ca="1" si="0"/>
        <v>0</v>
      </c>
      <c r="I32" s="457"/>
      <c r="J32" s="457"/>
      <c r="K32" s="436">
        <f t="shared" ca="1" si="1"/>
        <v>181.22</v>
      </c>
      <c r="L32" s="458" t="s">
        <v>1709</v>
      </c>
      <c r="M32" s="459">
        <v>209.74</v>
      </c>
      <c r="N32" s="460"/>
      <c r="O32" s="421"/>
    </row>
    <row r="33" spans="1:15" ht="12.75" customHeight="1">
      <c r="A33" s="455" t="s">
        <v>1697</v>
      </c>
      <c r="B33" s="455">
        <v>0</v>
      </c>
      <c r="C33" s="455">
        <v>0</v>
      </c>
      <c r="D33" s="455">
        <v>2022</v>
      </c>
      <c r="E33" s="461" t="s">
        <v>549</v>
      </c>
      <c r="F33" s="464"/>
      <c r="G33" s="464"/>
      <c r="H33" s="435">
        <f t="shared" ca="1" si="0"/>
        <v>0</v>
      </c>
      <c r="I33" s="464"/>
      <c r="J33" s="464"/>
      <c r="K33" s="436">
        <f t="shared" ca="1" si="1"/>
        <v>181.22</v>
      </c>
      <c r="L33" s="460" t="s">
        <v>1710</v>
      </c>
      <c r="M33" s="467">
        <v>515.59</v>
      </c>
      <c r="N33" s="466"/>
      <c r="O33" s="421"/>
    </row>
    <row r="34" spans="1:15" ht="12.75" customHeight="1">
      <c r="A34" s="455" t="s">
        <v>1697</v>
      </c>
      <c r="B34" s="455">
        <v>0</v>
      </c>
      <c r="C34" s="455">
        <v>0</v>
      </c>
      <c r="D34" s="455">
        <v>2022</v>
      </c>
      <c r="E34" s="461" t="s">
        <v>561</v>
      </c>
      <c r="F34" s="457"/>
      <c r="G34" s="457"/>
      <c r="H34" s="435">
        <f t="shared" ca="1" si="0"/>
        <v>0</v>
      </c>
      <c r="I34" s="457"/>
      <c r="J34" s="457"/>
      <c r="K34" s="436">
        <f t="shared" ca="1" si="1"/>
        <v>181.22</v>
      </c>
      <c r="L34" s="458" t="s">
        <v>1711</v>
      </c>
      <c r="M34" s="459">
        <v>525.64</v>
      </c>
      <c r="N34" s="460"/>
      <c r="O34" s="421"/>
    </row>
    <row r="35" spans="1:15" ht="12.75" customHeight="1">
      <c r="A35" s="449" t="s">
        <v>1697</v>
      </c>
      <c r="B35" s="449">
        <v>0</v>
      </c>
      <c r="C35" s="449">
        <v>0</v>
      </c>
      <c r="D35" s="449">
        <v>2022</v>
      </c>
      <c r="E35" s="463" t="s">
        <v>1712</v>
      </c>
      <c r="F35" s="468"/>
      <c r="G35" s="468"/>
      <c r="H35" s="435">
        <f t="shared" ca="1" si="0"/>
        <v>0</v>
      </c>
      <c r="I35" s="468"/>
      <c r="J35" s="468"/>
      <c r="K35" s="436">
        <f t="shared" ca="1" si="1"/>
        <v>181.22</v>
      </c>
      <c r="L35" s="454"/>
      <c r="M35" s="469"/>
      <c r="N35" s="470"/>
      <c r="O35" s="421"/>
    </row>
    <row r="36" spans="1:15" ht="12.75" customHeight="1">
      <c r="A36" s="455" t="s">
        <v>1697</v>
      </c>
      <c r="B36" s="455">
        <v>0</v>
      </c>
      <c r="C36" s="455">
        <v>0</v>
      </c>
      <c r="D36" s="455">
        <v>2022</v>
      </c>
      <c r="E36" s="471" t="s">
        <v>537</v>
      </c>
      <c r="F36" s="464"/>
      <c r="G36" s="464"/>
      <c r="H36" s="435">
        <f t="shared" ca="1" si="0"/>
        <v>0</v>
      </c>
      <c r="I36" s="464"/>
      <c r="J36" s="464"/>
      <c r="K36" s="436">
        <f t="shared" ca="1" si="1"/>
        <v>181.22</v>
      </c>
      <c r="L36" s="460" t="s">
        <v>1713</v>
      </c>
      <c r="M36" s="465">
        <v>376.65</v>
      </c>
      <c r="N36" s="466"/>
      <c r="O36" s="421"/>
    </row>
    <row r="37" spans="1:15" ht="12.75" customHeight="1">
      <c r="A37" s="455" t="s">
        <v>1697</v>
      </c>
      <c r="B37" s="455">
        <v>0</v>
      </c>
      <c r="C37" s="455">
        <v>0</v>
      </c>
      <c r="D37" s="455">
        <v>2022</v>
      </c>
      <c r="E37" s="461" t="s">
        <v>540</v>
      </c>
      <c r="F37" s="457"/>
      <c r="G37" s="457"/>
      <c r="H37" s="435">
        <f t="shared" ca="1" si="0"/>
        <v>0</v>
      </c>
      <c r="I37" s="457"/>
      <c r="J37" s="457"/>
      <c r="K37" s="436">
        <f t="shared" ca="1" si="1"/>
        <v>181.22</v>
      </c>
      <c r="L37" s="458" t="s">
        <v>1714</v>
      </c>
      <c r="M37" s="459">
        <v>338.12</v>
      </c>
      <c r="N37" s="460"/>
      <c r="O37" s="421"/>
    </row>
    <row r="38" spans="1:15" ht="12.75" customHeight="1">
      <c r="A38" s="455" t="s">
        <v>1697</v>
      </c>
      <c r="B38" s="455">
        <v>0</v>
      </c>
      <c r="C38" s="455">
        <v>0</v>
      </c>
      <c r="D38" s="455">
        <v>2022</v>
      </c>
      <c r="E38" s="461" t="s">
        <v>549</v>
      </c>
      <c r="F38" s="464"/>
      <c r="G38" s="464"/>
      <c r="H38" s="435">
        <f t="shared" ca="1" si="0"/>
        <v>0</v>
      </c>
      <c r="I38" s="464"/>
      <c r="J38" s="464"/>
      <c r="K38" s="436">
        <f t="shared" ca="1" si="1"/>
        <v>181.22</v>
      </c>
      <c r="L38" s="460" t="s">
        <v>1715</v>
      </c>
      <c r="M38" s="465">
        <v>422.78</v>
      </c>
      <c r="N38" s="466"/>
      <c r="O38" s="421"/>
    </row>
    <row r="39" spans="1:15" ht="12.75" customHeight="1">
      <c r="A39" s="455" t="s">
        <v>1697</v>
      </c>
      <c r="B39" s="455">
        <v>0</v>
      </c>
      <c r="C39" s="455">
        <v>0</v>
      </c>
      <c r="D39" s="455">
        <v>2022</v>
      </c>
      <c r="E39" s="461" t="s">
        <v>561</v>
      </c>
      <c r="F39" s="464"/>
      <c r="G39" s="464"/>
      <c r="H39" s="435">
        <f t="shared" ca="1" si="0"/>
        <v>0</v>
      </c>
      <c r="I39" s="464"/>
      <c r="J39" s="464"/>
      <c r="K39" s="436">
        <f t="shared" ca="1" si="1"/>
        <v>181.22</v>
      </c>
      <c r="L39" s="460" t="s">
        <v>1716</v>
      </c>
      <c r="M39" s="465">
        <v>898</v>
      </c>
      <c r="N39" s="466"/>
      <c r="O39" s="421"/>
    </row>
    <row r="40" spans="1:15" ht="12.75" customHeight="1">
      <c r="A40" s="449" t="s">
        <v>1697</v>
      </c>
      <c r="B40" s="449">
        <v>0</v>
      </c>
      <c r="C40" s="449">
        <v>0</v>
      </c>
      <c r="D40" s="449">
        <v>2022</v>
      </c>
      <c r="E40" s="463" t="s">
        <v>1717</v>
      </c>
      <c r="F40" s="468"/>
      <c r="G40" s="468"/>
      <c r="H40" s="435">
        <f t="shared" ca="1" si="0"/>
        <v>0</v>
      </c>
      <c r="I40" s="468"/>
      <c r="J40" s="468"/>
      <c r="K40" s="436">
        <f t="shared" ca="1" si="1"/>
        <v>181.22</v>
      </c>
      <c r="L40" s="454"/>
      <c r="M40" s="469"/>
      <c r="N40" s="470"/>
      <c r="O40" s="421"/>
    </row>
    <row r="41" spans="1:15" ht="12.75" customHeight="1">
      <c r="A41" s="455" t="s">
        <v>1697</v>
      </c>
      <c r="B41" s="455">
        <v>0</v>
      </c>
      <c r="C41" s="455">
        <v>0</v>
      </c>
      <c r="D41" s="455">
        <v>2022</v>
      </c>
      <c r="E41" s="461" t="s">
        <v>537</v>
      </c>
      <c r="F41" s="464"/>
      <c r="G41" s="464"/>
      <c r="H41" s="435">
        <f t="shared" ca="1" si="0"/>
        <v>0</v>
      </c>
      <c r="I41" s="464"/>
      <c r="J41" s="464"/>
      <c r="K41" s="436">
        <f t="shared" ca="1" si="1"/>
        <v>181.22</v>
      </c>
      <c r="L41" s="460" t="s">
        <v>1718</v>
      </c>
      <c r="M41" s="465">
        <v>494.68</v>
      </c>
      <c r="N41" s="466"/>
      <c r="O41" s="421"/>
    </row>
    <row r="42" spans="1:15" ht="12.75" customHeight="1">
      <c r="A42" s="455" t="s">
        <v>1697</v>
      </c>
      <c r="B42" s="455">
        <v>0</v>
      </c>
      <c r="C42" s="455">
        <v>0</v>
      </c>
      <c r="D42" s="455">
        <v>2022</v>
      </c>
      <c r="E42" s="461" t="s">
        <v>540</v>
      </c>
      <c r="F42" s="457"/>
      <c r="G42" s="457"/>
      <c r="H42" s="435">
        <f t="shared" ca="1" si="0"/>
        <v>0</v>
      </c>
      <c r="I42" s="457"/>
      <c r="J42" s="457"/>
      <c r="K42" s="436">
        <f t="shared" ca="1" si="1"/>
        <v>181.22</v>
      </c>
      <c r="L42" s="458" t="s">
        <v>1719</v>
      </c>
      <c r="M42" s="459">
        <v>454.48</v>
      </c>
      <c r="N42" s="460"/>
      <c r="O42" s="421"/>
    </row>
    <row r="43" spans="1:15" ht="12.75" customHeight="1">
      <c r="A43" s="455" t="s">
        <v>1697</v>
      </c>
      <c r="B43" s="455">
        <v>0</v>
      </c>
      <c r="C43" s="455">
        <v>0</v>
      </c>
      <c r="D43" s="455">
        <v>2022</v>
      </c>
      <c r="E43" s="461" t="s">
        <v>549</v>
      </c>
      <c r="F43" s="464"/>
      <c r="G43" s="464"/>
      <c r="H43" s="435">
        <f t="shared" ca="1" si="0"/>
        <v>0</v>
      </c>
      <c r="I43" s="464"/>
      <c r="J43" s="464"/>
      <c r="K43" s="436">
        <f t="shared" ca="1" si="1"/>
        <v>181.22</v>
      </c>
      <c r="L43" s="460" t="s">
        <v>1720</v>
      </c>
      <c r="M43" s="465">
        <v>475.6</v>
      </c>
      <c r="N43" s="466"/>
      <c r="O43" s="421"/>
    </row>
    <row r="44" spans="1:15" ht="12.75" customHeight="1">
      <c r="A44" s="455" t="s">
        <v>1697</v>
      </c>
      <c r="B44" s="455">
        <v>0</v>
      </c>
      <c r="C44" s="455">
        <v>0</v>
      </c>
      <c r="D44" s="455">
        <v>2022</v>
      </c>
      <c r="E44" s="461" t="s">
        <v>561</v>
      </c>
      <c r="F44" s="464"/>
      <c r="G44" s="464"/>
      <c r="H44" s="435">
        <f t="shared" ca="1" si="0"/>
        <v>0</v>
      </c>
      <c r="I44" s="464"/>
      <c r="J44" s="464"/>
      <c r="K44" s="436">
        <f t="shared" ca="1" si="1"/>
        <v>181.22</v>
      </c>
      <c r="L44" s="460" t="s">
        <v>1721</v>
      </c>
      <c r="M44" s="465">
        <v>1050.3</v>
      </c>
      <c r="N44" s="466"/>
      <c r="O44" s="421"/>
    </row>
    <row r="45" spans="1:15" ht="12.75" customHeight="1">
      <c r="A45" s="455" t="s">
        <v>1697</v>
      </c>
      <c r="B45" s="455">
        <v>0</v>
      </c>
      <c r="C45" s="455">
        <v>0</v>
      </c>
      <c r="D45" s="455">
        <v>2022</v>
      </c>
      <c r="E45" s="461" t="s">
        <v>570</v>
      </c>
      <c r="F45" s="464"/>
      <c r="G45" s="464"/>
      <c r="H45" s="435">
        <f t="shared" ca="1" si="0"/>
        <v>0</v>
      </c>
      <c r="I45" s="464"/>
      <c r="J45" s="464"/>
      <c r="K45" s="436">
        <f t="shared" ca="1" si="1"/>
        <v>181.22</v>
      </c>
      <c r="L45" s="460" t="s">
        <v>1722</v>
      </c>
      <c r="M45" s="465">
        <v>277.54000000000002</v>
      </c>
      <c r="N45" s="466"/>
      <c r="O45" s="421"/>
    </row>
    <row r="46" spans="1:15" ht="12.75" customHeight="1">
      <c r="A46" s="449" t="s">
        <v>1697</v>
      </c>
      <c r="B46" s="449">
        <v>0</v>
      </c>
      <c r="C46" s="449">
        <v>0</v>
      </c>
      <c r="D46" s="449">
        <v>2022</v>
      </c>
      <c r="E46" s="463" t="s">
        <v>1723</v>
      </c>
      <c r="F46" s="468"/>
      <c r="G46" s="468"/>
      <c r="H46" s="435">
        <f t="shared" ca="1" si="0"/>
        <v>0</v>
      </c>
      <c r="I46" s="468"/>
      <c r="J46" s="468"/>
      <c r="K46" s="436">
        <f t="shared" ca="1" si="1"/>
        <v>181.22</v>
      </c>
      <c r="L46" s="454"/>
      <c r="M46" s="469"/>
      <c r="N46" s="470"/>
      <c r="O46" s="421"/>
    </row>
    <row r="47" spans="1:15" ht="12.75" customHeight="1">
      <c r="A47" s="455" t="s">
        <v>1697</v>
      </c>
      <c r="B47" s="455">
        <v>0</v>
      </c>
      <c r="C47" s="455">
        <v>0</v>
      </c>
      <c r="D47" s="455">
        <v>2022</v>
      </c>
      <c r="E47" s="461" t="s">
        <v>537</v>
      </c>
      <c r="F47" s="464"/>
      <c r="G47" s="464"/>
      <c r="H47" s="435">
        <f t="shared" ca="1" si="0"/>
        <v>0</v>
      </c>
      <c r="I47" s="464"/>
      <c r="J47" s="464"/>
      <c r="K47" s="436">
        <f t="shared" ca="1" si="1"/>
        <v>181.22</v>
      </c>
      <c r="L47" s="460" t="s">
        <v>1724</v>
      </c>
      <c r="M47" s="465">
        <v>169.05</v>
      </c>
      <c r="N47" s="466"/>
      <c r="O47" s="421"/>
    </row>
    <row r="48" spans="1:15" ht="12.75" customHeight="1">
      <c r="A48" s="455" t="s">
        <v>1697</v>
      </c>
      <c r="B48" s="455">
        <v>0</v>
      </c>
      <c r="C48" s="455">
        <v>0</v>
      </c>
      <c r="D48" s="455">
        <v>2022</v>
      </c>
      <c r="E48" s="471" t="s">
        <v>540</v>
      </c>
      <c r="F48" s="464"/>
      <c r="G48" s="464"/>
      <c r="H48" s="435">
        <f t="shared" ca="1" si="0"/>
        <v>0</v>
      </c>
      <c r="I48" s="464"/>
      <c r="J48" s="464"/>
      <c r="K48" s="436">
        <f t="shared" ca="1" si="1"/>
        <v>181.22</v>
      </c>
      <c r="L48" s="460" t="s">
        <v>1725</v>
      </c>
      <c r="M48" s="465">
        <v>229.27</v>
      </c>
      <c r="N48" s="466"/>
      <c r="O48" s="421"/>
    </row>
    <row r="49" spans="1:15" ht="12.75" customHeight="1">
      <c r="A49" s="455" t="s">
        <v>1697</v>
      </c>
      <c r="B49" s="455">
        <v>0</v>
      </c>
      <c r="C49" s="455">
        <v>0</v>
      </c>
      <c r="D49" s="455">
        <v>2022</v>
      </c>
      <c r="E49" s="461" t="s">
        <v>549</v>
      </c>
      <c r="F49" s="457"/>
      <c r="G49" s="457"/>
      <c r="H49" s="435">
        <f t="shared" ca="1" si="0"/>
        <v>0</v>
      </c>
      <c r="I49" s="457"/>
      <c r="J49" s="457"/>
      <c r="K49" s="436">
        <f t="shared" ca="1" si="1"/>
        <v>181.22</v>
      </c>
      <c r="L49" s="458" t="s">
        <v>1726</v>
      </c>
      <c r="M49" s="459">
        <v>473.66</v>
      </c>
      <c r="N49" s="460"/>
      <c r="O49" s="421"/>
    </row>
    <row r="50" spans="1:15" ht="12.75" customHeight="1">
      <c r="A50" s="455" t="s">
        <v>1697</v>
      </c>
      <c r="B50" s="455">
        <v>0</v>
      </c>
      <c r="C50" s="455">
        <v>0</v>
      </c>
      <c r="D50" s="455">
        <v>2022</v>
      </c>
      <c r="E50" s="461" t="s">
        <v>561</v>
      </c>
      <c r="F50" s="464"/>
      <c r="G50" s="464"/>
      <c r="H50" s="435">
        <f t="shared" ca="1" si="0"/>
        <v>0</v>
      </c>
      <c r="I50" s="464"/>
      <c r="J50" s="464"/>
      <c r="K50" s="436">
        <f t="shared" ca="1" si="1"/>
        <v>181.22</v>
      </c>
      <c r="L50" s="460" t="s">
        <v>1727</v>
      </c>
      <c r="M50" s="465">
        <v>1013.3</v>
      </c>
      <c r="N50" s="466"/>
      <c r="O50" s="421"/>
    </row>
    <row r="51" spans="1:15" ht="12.75" customHeight="1">
      <c r="A51" s="455" t="s">
        <v>1697</v>
      </c>
      <c r="B51" s="455">
        <v>0</v>
      </c>
      <c r="C51" s="455">
        <v>0</v>
      </c>
      <c r="D51" s="455">
        <v>2022</v>
      </c>
      <c r="E51" s="461" t="s">
        <v>570</v>
      </c>
      <c r="F51" s="464"/>
      <c r="G51" s="464"/>
      <c r="H51" s="435">
        <f t="shared" ca="1" si="0"/>
        <v>0</v>
      </c>
      <c r="I51" s="464"/>
      <c r="J51" s="464"/>
      <c r="K51" s="436">
        <f t="shared" ca="1" si="1"/>
        <v>181.22</v>
      </c>
      <c r="L51" s="460" t="s">
        <v>1728</v>
      </c>
      <c r="M51" s="465">
        <v>218.93</v>
      </c>
      <c r="N51" s="466"/>
      <c r="O51" s="421"/>
    </row>
    <row r="52" spans="1:15" ht="12.75" customHeight="1">
      <c r="A52" s="455" t="s">
        <v>1697</v>
      </c>
      <c r="B52" s="455">
        <v>0</v>
      </c>
      <c r="C52" s="455">
        <v>0</v>
      </c>
      <c r="D52" s="455">
        <v>2022</v>
      </c>
      <c r="E52" s="461" t="s">
        <v>575</v>
      </c>
      <c r="F52" s="464"/>
      <c r="G52" s="464"/>
      <c r="H52" s="435">
        <f t="shared" ca="1" si="0"/>
        <v>0</v>
      </c>
      <c r="I52" s="464"/>
      <c r="J52" s="464"/>
      <c r="K52" s="436">
        <f t="shared" ca="1" si="1"/>
        <v>181.22</v>
      </c>
      <c r="L52" s="460" t="s">
        <v>1729</v>
      </c>
      <c r="M52" s="465">
        <v>13.1</v>
      </c>
      <c r="N52" s="466"/>
      <c r="O52" s="421"/>
    </row>
    <row r="53" spans="1:15" ht="12.75" customHeight="1">
      <c r="A53" s="455" t="s">
        <v>1697</v>
      </c>
      <c r="B53" s="455">
        <v>0</v>
      </c>
      <c r="C53" s="455">
        <v>0</v>
      </c>
      <c r="D53" s="455">
        <v>2022</v>
      </c>
      <c r="E53" s="461" t="s">
        <v>592</v>
      </c>
      <c r="F53" s="464"/>
      <c r="G53" s="464"/>
      <c r="H53" s="435">
        <f t="shared" ca="1" si="0"/>
        <v>0</v>
      </c>
      <c r="I53" s="464"/>
      <c r="J53" s="464"/>
      <c r="K53" s="436">
        <f t="shared" ca="1" si="1"/>
        <v>181.22</v>
      </c>
      <c r="L53" s="460" t="s">
        <v>1730</v>
      </c>
      <c r="M53" s="465">
        <v>130.56</v>
      </c>
      <c r="N53" s="466"/>
      <c r="O53" s="421"/>
    </row>
    <row r="54" spans="1:15" ht="12.75" customHeight="1">
      <c r="A54" s="441" t="s">
        <v>1731</v>
      </c>
      <c r="B54" s="441">
        <v>0</v>
      </c>
      <c r="C54" s="441">
        <v>0</v>
      </c>
      <c r="D54" s="441">
        <v>2022</v>
      </c>
      <c r="E54" s="472" t="s">
        <v>1732</v>
      </c>
      <c r="F54" s="473"/>
      <c r="G54" s="473"/>
      <c r="H54" s="435">
        <f t="shared" ca="1" si="0"/>
        <v>0</v>
      </c>
      <c r="I54" s="473"/>
      <c r="J54" s="473"/>
      <c r="K54" s="436">
        <f t="shared" ca="1" si="1"/>
        <v>181.22</v>
      </c>
      <c r="L54" s="448"/>
      <c r="M54" s="474"/>
      <c r="N54" s="475"/>
      <c r="O54" s="421"/>
    </row>
    <row r="55" spans="1:15" ht="12.75" customHeight="1">
      <c r="A55" s="449" t="s">
        <v>1731</v>
      </c>
      <c r="B55" s="449">
        <v>0</v>
      </c>
      <c r="C55" s="449">
        <v>0</v>
      </c>
      <c r="D55" s="449">
        <v>2022</v>
      </c>
      <c r="E55" s="476" t="s">
        <v>1733</v>
      </c>
      <c r="F55" s="468"/>
      <c r="G55" s="468"/>
      <c r="H55" s="435">
        <f t="shared" ca="1" si="0"/>
        <v>0</v>
      </c>
      <c r="I55" s="468"/>
      <c r="J55" s="468"/>
      <c r="K55" s="436">
        <f t="shared" ca="1" si="1"/>
        <v>181.22</v>
      </c>
      <c r="L55" s="454"/>
      <c r="M55" s="469"/>
      <c r="N55" s="470"/>
      <c r="O55" s="421"/>
    </row>
    <row r="56" spans="1:15" ht="12.75" customHeight="1">
      <c r="A56" s="455" t="s">
        <v>1731</v>
      </c>
      <c r="B56" s="455">
        <v>0</v>
      </c>
      <c r="C56" s="455">
        <v>0</v>
      </c>
      <c r="D56" s="455">
        <v>2022</v>
      </c>
      <c r="E56" s="471" t="s">
        <v>518</v>
      </c>
      <c r="F56" s="464"/>
      <c r="G56" s="464"/>
      <c r="H56" s="435">
        <f t="shared" ca="1" si="0"/>
        <v>0</v>
      </c>
      <c r="I56" s="464"/>
      <c r="J56" s="464"/>
      <c r="K56" s="436">
        <f t="shared" ca="1" si="1"/>
        <v>181.22</v>
      </c>
      <c r="L56" s="460" t="s">
        <v>1361</v>
      </c>
      <c r="M56" s="465">
        <v>5.32</v>
      </c>
      <c r="N56" s="466"/>
      <c r="O56" s="421"/>
    </row>
    <row r="57" spans="1:15" ht="12.75" customHeight="1">
      <c r="A57" s="455" t="s">
        <v>1731</v>
      </c>
      <c r="B57" s="455">
        <v>0</v>
      </c>
      <c r="C57" s="455">
        <v>0</v>
      </c>
      <c r="D57" s="455">
        <v>2022</v>
      </c>
      <c r="E57" s="471" t="s">
        <v>525</v>
      </c>
      <c r="F57" s="464"/>
      <c r="G57" s="464"/>
      <c r="H57" s="435">
        <f t="shared" ca="1" si="0"/>
        <v>0</v>
      </c>
      <c r="I57" s="464"/>
      <c r="J57" s="464"/>
      <c r="K57" s="436">
        <f t="shared" ca="1" si="1"/>
        <v>181.22</v>
      </c>
      <c r="L57" s="460" t="s">
        <v>1364</v>
      </c>
      <c r="M57" s="465">
        <v>4.05</v>
      </c>
      <c r="N57" s="466"/>
      <c r="O57" s="421"/>
    </row>
    <row r="58" spans="1:15" ht="12.75" customHeight="1">
      <c r="A58" s="455" t="s">
        <v>1731</v>
      </c>
      <c r="B58" s="455">
        <v>0</v>
      </c>
      <c r="C58" s="455">
        <v>0</v>
      </c>
      <c r="D58" s="455">
        <v>2022</v>
      </c>
      <c r="E58" s="461" t="s">
        <v>537</v>
      </c>
      <c r="F58" s="464"/>
      <c r="G58" s="464"/>
      <c r="H58" s="435">
        <f t="shared" ca="1" si="0"/>
        <v>0</v>
      </c>
      <c r="I58" s="464"/>
      <c r="J58" s="464"/>
      <c r="K58" s="436">
        <f t="shared" ca="1" si="1"/>
        <v>181.22</v>
      </c>
      <c r="L58" s="460" t="s">
        <v>1367</v>
      </c>
      <c r="M58" s="465">
        <v>0.84</v>
      </c>
      <c r="N58" s="466"/>
      <c r="O58" s="421"/>
    </row>
    <row r="59" spans="1:15" ht="12.75" customHeight="1">
      <c r="A59" s="455" t="s">
        <v>1731</v>
      </c>
      <c r="B59" s="455">
        <v>0</v>
      </c>
      <c r="C59" s="455">
        <v>0</v>
      </c>
      <c r="D59" s="455">
        <v>2022</v>
      </c>
      <c r="E59" s="471" t="s">
        <v>540</v>
      </c>
      <c r="F59" s="464"/>
      <c r="G59" s="464"/>
      <c r="H59" s="435">
        <f t="shared" ca="1" si="0"/>
        <v>0</v>
      </c>
      <c r="I59" s="464"/>
      <c r="J59" s="464"/>
      <c r="K59" s="436">
        <f t="shared" ca="1" si="1"/>
        <v>181.22</v>
      </c>
      <c r="L59" s="460" t="s">
        <v>1370</v>
      </c>
      <c r="M59" s="465">
        <v>7.14</v>
      </c>
      <c r="N59" s="466"/>
      <c r="O59" s="421"/>
    </row>
    <row r="60" spans="1:15" ht="12.75" customHeight="1">
      <c r="A60" s="455" t="s">
        <v>1731</v>
      </c>
      <c r="B60" s="477">
        <v>0</v>
      </c>
      <c r="C60" s="478">
        <v>0</v>
      </c>
      <c r="D60" s="455">
        <v>2022</v>
      </c>
      <c r="E60" s="479" t="s">
        <v>543</v>
      </c>
      <c r="F60" s="457"/>
      <c r="G60" s="457"/>
      <c r="H60" s="435">
        <f t="shared" ca="1" si="0"/>
        <v>0</v>
      </c>
      <c r="I60" s="457"/>
      <c r="J60" s="457"/>
      <c r="K60" s="436">
        <f t="shared" ca="1" si="1"/>
        <v>181.22</v>
      </c>
      <c r="L60" s="458" t="s">
        <v>1373</v>
      </c>
      <c r="M60" s="459">
        <v>5.68</v>
      </c>
      <c r="N60" s="460"/>
      <c r="O60" s="421"/>
    </row>
    <row r="61" spans="1:15" ht="12.75" customHeight="1">
      <c r="A61" s="455" t="s">
        <v>1731</v>
      </c>
      <c r="B61" s="455">
        <v>0</v>
      </c>
      <c r="C61" s="455">
        <v>0</v>
      </c>
      <c r="D61" s="455">
        <v>2022</v>
      </c>
      <c r="E61" s="456" t="s">
        <v>549</v>
      </c>
      <c r="F61" s="457"/>
      <c r="G61" s="457"/>
      <c r="H61" s="435">
        <f t="shared" ca="1" si="0"/>
        <v>0</v>
      </c>
      <c r="I61" s="457"/>
      <c r="J61" s="457"/>
      <c r="K61" s="436">
        <f t="shared" ca="1" si="1"/>
        <v>181.22</v>
      </c>
      <c r="L61" s="458" t="s">
        <v>1376</v>
      </c>
      <c r="M61" s="459">
        <v>4.84</v>
      </c>
      <c r="N61" s="460"/>
      <c r="O61" s="421"/>
    </row>
    <row r="62" spans="1:15" ht="12.75" customHeight="1">
      <c r="A62" s="455" t="s">
        <v>1731</v>
      </c>
      <c r="B62" s="455">
        <v>0</v>
      </c>
      <c r="C62" s="455">
        <v>0</v>
      </c>
      <c r="D62" s="455">
        <v>2022</v>
      </c>
      <c r="E62" s="456" t="s">
        <v>552</v>
      </c>
      <c r="F62" s="457"/>
      <c r="G62" s="457"/>
      <c r="H62" s="435">
        <f t="shared" ca="1" si="0"/>
        <v>0</v>
      </c>
      <c r="I62" s="457"/>
      <c r="J62" s="457"/>
      <c r="K62" s="436">
        <f t="shared" ca="1" si="1"/>
        <v>181.22</v>
      </c>
      <c r="L62" s="458" t="s">
        <v>1379</v>
      </c>
      <c r="M62" s="459">
        <v>5.77</v>
      </c>
      <c r="N62" s="466"/>
      <c r="O62" s="421"/>
    </row>
    <row r="63" spans="1:15" ht="12.75" customHeight="1">
      <c r="A63" s="455" t="s">
        <v>1731</v>
      </c>
      <c r="B63" s="455">
        <v>0</v>
      </c>
      <c r="C63" s="455">
        <v>0</v>
      </c>
      <c r="D63" s="455">
        <v>2022</v>
      </c>
      <c r="E63" s="456" t="s">
        <v>1734</v>
      </c>
      <c r="F63" s="457"/>
      <c r="G63" s="457"/>
      <c r="H63" s="435">
        <f t="shared" ca="1" si="0"/>
        <v>0</v>
      </c>
      <c r="I63" s="457"/>
      <c r="J63" s="457"/>
      <c r="K63" s="436">
        <f t="shared" ca="1" si="1"/>
        <v>181.22</v>
      </c>
      <c r="L63" s="458" t="s">
        <v>1382</v>
      </c>
      <c r="M63" s="459">
        <v>2.14</v>
      </c>
      <c r="N63" s="460"/>
      <c r="O63" s="421"/>
    </row>
    <row r="64" spans="1:15" ht="12.75" customHeight="1">
      <c r="A64" s="455" t="s">
        <v>1731</v>
      </c>
      <c r="B64" s="455">
        <v>0</v>
      </c>
      <c r="C64" s="455">
        <v>0</v>
      </c>
      <c r="D64" s="455">
        <v>2022</v>
      </c>
      <c r="E64" s="480" t="s">
        <v>560</v>
      </c>
      <c r="F64" s="481"/>
      <c r="G64" s="481"/>
      <c r="H64" s="435">
        <f t="shared" ca="1" si="0"/>
        <v>0</v>
      </c>
      <c r="I64" s="481"/>
      <c r="J64" s="481"/>
      <c r="K64" s="436">
        <f t="shared" ca="1" si="1"/>
        <v>181.22</v>
      </c>
      <c r="L64" s="482" t="s">
        <v>1385</v>
      </c>
      <c r="M64" s="483">
        <v>6.55</v>
      </c>
      <c r="N64" s="460"/>
      <c r="O64" s="421"/>
    </row>
    <row r="65" spans="1:15" ht="12.75" customHeight="1">
      <c r="A65" s="455" t="s">
        <v>1731</v>
      </c>
      <c r="B65" s="455">
        <v>0</v>
      </c>
      <c r="C65" s="455">
        <v>0</v>
      </c>
      <c r="D65" s="455">
        <v>2022</v>
      </c>
      <c r="E65" s="456" t="s">
        <v>561</v>
      </c>
      <c r="F65" s="457"/>
      <c r="G65" s="457"/>
      <c r="H65" s="435">
        <f t="shared" ca="1" si="0"/>
        <v>0</v>
      </c>
      <c r="I65" s="457"/>
      <c r="J65" s="457"/>
      <c r="K65" s="436">
        <f t="shared" ca="1" si="1"/>
        <v>181.22</v>
      </c>
      <c r="L65" s="458" t="s">
        <v>1388</v>
      </c>
      <c r="M65" s="459">
        <v>11.09</v>
      </c>
      <c r="N65" s="460"/>
      <c r="O65" s="421"/>
    </row>
    <row r="66" spans="1:15" ht="12.75" customHeight="1">
      <c r="A66" s="455" t="s">
        <v>1731</v>
      </c>
      <c r="B66" s="455">
        <v>0</v>
      </c>
      <c r="C66" s="455">
        <v>0</v>
      </c>
      <c r="D66" s="455">
        <v>2022</v>
      </c>
      <c r="E66" s="456" t="s">
        <v>1735</v>
      </c>
      <c r="F66" s="464"/>
      <c r="G66" s="464"/>
      <c r="H66" s="435">
        <f t="shared" ca="1" si="0"/>
        <v>0</v>
      </c>
      <c r="I66" s="464"/>
      <c r="J66" s="464"/>
      <c r="K66" s="436">
        <f t="shared" ca="1" si="1"/>
        <v>181.22</v>
      </c>
      <c r="L66" s="458" t="s">
        <v>1391</v>
      </c>
      <c r="M66" s="459">
        <v>4.78</v>
      </c>
      <c r="N66" s="484"/>
      <c r="O66" s="421"/>
    </row>
    <row r="67" spans="1:15" ht="12.75" customHeight="1">
      <c r="A67" s="455" t="s">
        <v>1731</v>
      </c>
      <c r="B67" s="455">
        <v>0</v>
      </c>
      <c r="C67" s="455">
        <v>0</v>
      </c>
      <c r="D67" s="455">
        <v>2022</v>
      </c>
      <c r="E67" s="456" t="s">
        <v>566</v>
      </c>
      <c r="F67" s="457"/>
      <c r="G67" s="457"/>
      <c r="H67" s="435">
        <f t="shared" ca="1" si="0"/>
        <v>0</v>
      </c>
      <c r="I67" s="457"/>
      <c r="J67" s="457"/>
      <c r="K67" s="436">
        <f t="shared" ca="1" si="1"/>
        <v>181.22</v>
      </c>
      <c r="L67" s="458" t="s">
        <v>1394</v>
      </c>
      <c r="M67" s="459">
        <v>5.49</v>
      </c>
      <c r="N67" s="460"/>
      <c r="O67" s="421"/>
    </row>
    <row r="68" spans="1:15" ht="12.75" customHeight="1">
      <c r="A68" s="455" t="s">
        <v>1731</v>
      </c>
      <c r="B68" s="455">
        <v>0</v>
      </c>
      <c r="C68" s="455">
        <v>0</v>
      </c>
      <c r="D68" s="455">
        <v>2022</v>
      </c>
      <c r="E68" s="456" t="s">
        <v>568</v>
      </c>
      <c r="F68" s="457"/>
      <c r="G68" s="457"/>
      <c r="H68" s="435">
        <f t="shared" ca="1" si="0"/>
        <v>0</v>
      </c>
      <c r="I68" s="457"/>
      <c r="J68" s="457"/>
      <c r="K68" s="436">
        <f t="shared" ca="1" si="1"/>
        <v>181.22</v>
      </c>
      <c r="L68" s="458" t="s">
        <v>1397</v>
      </c>
      <c r="M68" s="459">
        <v>8.14</v>
      </c>
      <c r="N68" s="460"/>
      <c r="O68" s="421"/>
    </row>
    <row r="69" spans="1:15" ht="12.75" customHeight="1">
      <c r="A69" s="455" t="s">
        <v>1731</v>
      </c>
      <c r="B69" s="455">
        <v>0</v>
      </c>
      <c r="C69" s="455">
        <v>0</v>
      </c>
      <c r="D69" s="455">
        <v>2022</v>
      </c>
      <c r="E69" s="456" t="s">
        <v>569</v>
      </c>
      <c r="F69" s="457"/>
      <c r="G69" s="457"/>
      <c r="H69" s="435">
        <f t="shared" ca="1" si="0"/>
        <v>0</v>
      </c>
      <c r="I69" s="457"/>
      <c r="J69" s="457"/>
      <c r="K69" s="436">
        <f t="shared" ca="1" si="1"/>
        <v>181.22</v>
      </c>
      <c r="L69" s="458" t="s">
        <v>1400</v>
      </c>
      <c r="M69" s="459">
        <v>3.79</v>
      </c>
      <c r="N69" s="460"/>
      <c r="O69" s="421"/>
    </row>
    <row r="70" spans="1:15" ht="12.75" customHeight="1">
      <c r="A70" s="455" t="s">
        <v>1731</v>
      </c>
      <c r="B70" s="455">
        <v>0</v>
      </c>
      <c r="C70" s="455">
        <v>0</v>
      </c>
      <c r="D70" s="455">
        <v>2022</v>
      </c>
      <c r="E70" s="456" t="s">
        <v>570</v>
      </c>
      <c r="F70" s="457"/>
      <c r="G70" s="457"/>
      <c r="H70" s="435">
        <f t="shared" ca="1" si="0"/>
        <v>0</v>
      </c>
      <c r="I70" s="457"/>
      <c r="J70" s="457"/>
      <c r="K70" s="436">
        <f t="shared" ca="1" si="1"/>
        <v>181.22</v>
      </c>
      <c r="L70" s="458" t="s">
        <v>1403</v>
      </c>
      <c r="M70" s="459">
        <v>7.53</v>
      </c>
      <c r="N70" s="460"/>
      <c r="O70" s="421"/>
    </row>
    <row r="71" spans="1:15" ht="12.75" customHeight="1">
      <c r="A71" s="455" t="s">
        <v>1731</v>
      </c>
      <c r="B71" s="455">
        <v>0</v>
      </c>
      <c r="C71" s="455">
        <v>0</v>
      </c>
      <c r="D71" s="455">
        <v>2022</v>
      </c>
      <c r="E71" s="456" t="s">
        <v>572</v>
      </c>
      <c r="F71" s="457"/>
      <c r="G71" s="457"/>
      <c r="H71" s="435">
        <f t="shared" ca="1" si="0"/>
        <v>0</v>
      </c>
      <c r="I71" s="457"/>
      <c r="J71" s="457"/>
      <c r="K71" s="436">
        <f t="shared" ca="1" si="1"/>
        <v>181.22</v>
      </c>
      <c r="L71" s="458" t="s">
        <v>1406</v>
      </c>
      <c r="M71" s="459">
        <v>5.23</v>
      </c>
      <c r="N71" s="460"/>
      <c r="O71" s="421"/>
    </row>
    <row r="72" spans="1:15" ht="12.75" customHeight="1">
      <c r="A72" s="455" t="s">
        <v>1731</v>
      </c>
      <c r="B72" s="455">
        <v>0</v>
      </c>
      <c r="C72" s="455">
        <v>0</v>
      </c>
      <c r="D72" s="455">
        <v>2022</v>
      </c>
      <c r="E72" s="456" t="s">
        <v>575</v>
      </c>
      <c r="F72" s="457"/>
      <c r="G72" s="457"/>
      <c r="H72" s="435">
        <f t="shared" ca="1" si="0"/>
        <v>0</v>
      </c>
      <c r="I72" s="457"/>
      <c r="J72" s="457"/>
      <c r="K72" s="436">
        <f t="shared" ca="1" si="1"/>
        <v>181.22</v>
      </c>
      <c r="L72" s="458" t="s">
        <v>1409</v>
      </c>
      <c r="M72" s="459">
        <v>4.88</v>
      </c>
      <c r="N72" s="460"/>
      <c r="O72" s="421"/>
    </row>
    <row r="73" spans="1:15" ht="12.75" customHeight="1">
      <c r="A73" s="455" t="s">
        <v>1731</v>
      </c>
      <c r="B73" s="455">
        <v>0</v>
      </c>
      <c r="C73" s="455">
        <v>0</v>
      </c>
      <c r="D73" s="455">
        <v>2022</v>
      </c>
      <c r="E73" s="456" t="s">
        <v>582</v>
      </c>
      <c r="F73" s="457"/>
      <c r="G73" s="457"/>
      <c r="H73" s="435">
        <f t="shared" ca="1" si="0"/>
        <v>0</v>
      </c>
      <c r="I73" s="457"/>
      <c r="J73" s="457"/>
      <c r="K73" s="436">
        <f t="shared" ca="1" si="1"/>
        <v>181.22</v>
      </c>
      <c r="L73" s="458" t="s">
        <v>1412</v>
      </c>
      <c r="M73" s="459">
        <v>4.24</v>
      </c>
      <c r="N73" s="460"/>
      <c r="O73" s="421"/>
    </row>
    <row r="74" spans="1:15" ht="12.75" customHeight="1">
      <c r="A74" s="455" t="s">
        <v>1731</v>
      </c>
      <c r="B74" s="455">
        <v>0</v>
      </c>
      <c r="C74" s="455">
        <v>0</v>
      </c>
      <c r="D74" s="455">
        <v>2022</v>
      </c>
      <c r="E74" s="456" t="s">
        <v>587</v>
      </c>
      <c r="F74" s="457"/>
      <c r="G74" s="457"/>
      <c r="H74" s="435">
        <f t="shared" ca="1" si="0"/>
        <v>0</v>
      </c>
      <c r="I74" s="457"/>
      <c r="J74" s="457"/>
      <c r="K74" s="436">
        <f t="shared" ca="1" si="1"/>
        <v>181.22</v>
      </c>
      <c r="L74" s="458" t="s">
        <v>1415</v>
      </c>
      <c r="M74" s="459">
        <v>6.41</v>
      </c>
      <c r="N74" s="460"/>
      <c r="O74" s="421"/>
    </row>
    <row r="75" spans="1:15" ht="15" customHeight="1">
      <c r="A75" s="455" t="s">
        <v>1731</v>
      </c>
      <c r="B75" s="455">
        <v>0</v>
      </c>
      <c r="C75" s="455">
        <v>0</v>
      </c>
      <c r="D75" s="455">
        <v>2022</v>
      </c>
      <c r="E75" s="456" t="s">
        <v>588</v>
      </c>
      <c r="F75" s="457"/>
      <c r="G75" s="457"/>
      <c r="H75" s="435">
        <f t="shared" ca="1" si="0"/>
        <v>0</v>
      </c>
      <c r="I75" s="457"/>
      <c r="J75" s="457"/>
      <c r="K75" s="436">
        <f t="shared" ca="1" si="1"/>
        <v>181.22</v>
      </c>
      <c r="L75" s="458" t="s">
        <v>1418</v>
      </c>
      <c r="M75" s="459">
        <v>5.52</v>
      </c>
      <c r="N75" s="460"/>
      <c r="O75" s="421"/>
    </row>
    <row r="76" spans="1:15" ht="12.75" customHeight="1">
      <c r="A76" s="455" t="s">
        <v>1731</v>
      </c>
      <c r="B76" s="455">
        <v>0</v>
      </c>
      <c r="C76" s="455">
        <v>0</v>
      </c>
      <c r="D76" s="455">
        <v>2022</v>
      </c>
      <c r="E76" s="456" t="s">
        <v>590</v>
      </c>
      <c r="F76" s="457"/>
      <c r="G76" s="457"/>
      <c r="H76" s="435">
        <f t="shared" ca="1" si="0"/>
        <v>0</v>
      </c>
      <c r="I76" s="457"/>
      <c r="J76" s="457"/>
      <c r="K76" s="436">
        <f t="shared" ca="1" si="1"/>
        <v>181.22</v>
      </c>
      <c r="L76" s="458" t="s">
        <v>1421</v>
      </c>
      <c r="M76" s="459">
        <v>5.21</v>
      </c>
      <c r="N76" s="460"/>
      <c r="O76" s="421"/>
    </row>
    <row r="77" spans="1:15" ht="12.75" customHeight="1">
      <c r="A77" s="455" t="s">
        <v>1731</v>
      </c>
      <c r="B77" s="455">
        <v>0</v>
      </c>
      <c r="C77" s="455">
        <v>0</v>
      </c>
      <c r="D77" s="455">
        <v>2022</v>
      </c>
      <c r="E77" s="456" t="s">
        <v>591</v>
      </c>
      <c r="F77" s="457"/>
      <c r="G77" s="457"/>
      <c r="H77" s="435">
        <f t="shared" ca="1" si="0"/>
        <v>0</v>
      </c>
      <c r="I77" s="457"/>
      <c r="J77" s="457"/>
      <c r="K77" s="436">
        <f t="shared" ca="1" si="1"/>
        <v>181.22</v>
      </c>
      <c r="L77" s="458" t="s">
        <v>1424</v>
      </c>
      <c r="M77" s="459">
        <v>4.04</v>
      </c>
      <c r="N77" s="460"/>
      <c r="O77" s="421"/>
    </row>
    <row r="78" spans="1:15" ht="12.75" customHeight="1">
      <c r="A78" s="455" t="s">
        <v>1731</v>
      </c>
      <c r="B78" s="455">
        <v>0</v>
      </c>
      <c r="C78" s="455">
        <v>0</v>
      </c>
      <c r="D78" s="455">
        <v>2022</v>
      </c>
      <c r="E78" s="456" t="s">
        <v>592</v>
      </c>
      <c r="F78" s="457"/>
      <c r="G78" s="457"/>
      <c r="H78" s="435">
        <f t="shared" ca="1" si="0"/>
        <v>0</v>
      </c>
      <c r="I78" s="457"/>
      <c r="J78" s="457"/>
      <c r="K78" s="436">
        <f t="shared" ca="1" si="1"/>
        <v>181.22</v>
      </c>
      <c r="L78" s="458" t="s">
        <v>1427</v>
      </c>
      <c r="M78" s="459">
        <v>8.1300000000000008</v>
      </c>
      <c r="N78" s="460"/>
      <c r="O78" s="421"/>
    </row>
    <row r="79" spans="1:15" ht="12.75" customHeight="1">
      <c r="A79" s="449" t="s">
        <v>1731</v>
      </c>
      <c r="B79" s="449">
        <v>0</v>
      </c>
      <c r="C79" s="449">
        <v>0</v>
      </c>
      <c r="D79" s="449">
        <v>2022</v>
      </c>
      <c r="E79" s="450" t="s">
        <v>1315</v>
      </c>
      <c r="F79" s="451"/>
      <c r="G79" s="451"/>
      <c r="H79" s="435">
        <f t="shared" ca="1" si="0"/>
        <v>0</v>
      </c>
      <c r="I79" s="451"/>
      <c r="J79" s="451"/>
      <c r="K79" s="436">
        <f t="shared" ca="1" si="1"/>
        <v>181.22</v>
      </c>
      <c r="L79" s="452"/>
      <c r="M79" s="453"/>
      <c r="N79" s="454"/>
      <c r="O79" s="421"/>
    </row>
    <row r="80" spans="1:15" ht="12.75" customHeight="1">
      <c r="A80" s="455" t="s">
        <v>1731</v>
      </c>
      <c r="B80" s="455">
        <v>0</v>
      </c>
      <c r="C80" s="455">
        <v>0</v>
      </c>
      <c r="D80" s="455">
        <v>2022</v>
      </c>
      <c r="E80" s="456" t="s">
        <v>1736</v>
      </c>
      <c r="F80" s="457"/>
      <c r="G80" s="457"/>
      <c r="H80" s="435">
        <f t="shared" ca="1" si="0"/>
        <v>0</v>
      </c>
      <c r="I80" s="457"/>
      <c r="J80" s="457"/>
      <c r="K80" s="436">
        <f t="shared" ca="1" si="1"/>
        <v>181.22</v>
      </c>
      <c r="L80" s="458" t="s">
        <v>1737</v>
      </c>
      <c r="M80" s="459">
        <v>300</v>
      </c>
      <c r="N80" s="460"/>
      <c r="O80" s="421"/>
    </row>
    <row r="81" spans="1:15" ht="12.75" customHeight="1">
      <c r="A81" s="455" t="s">
        <v>1731</v>
      </c>
      <c r="B81" s="455">
        <v>0</v>
      </c>
      <c r="C81" s="455">
        <v>0</v>
      </c>
      <c r="D81" s="455">
        <v>2022</v>
      </c>
      <c r="E81" s="456" t="s">
        <v>1738</v>
      </c>
      <c r="F81" s="457"/>
      <c r="G81" s="457"/>
      <c r="H81" s="435">
        <f t="shared" ca="1" si="0"/>
        <v>0</v>
      </c>
      <c r="I81" s="457"/>
      <c r="J81" s="457"/>
      <c r="K81" s="436">
        <f t="shared" ca="1" si="1"/>
        <v>181.22</v>
      </c>
      <c r="L81" s="458" t="s">
        <v>1737</v>
      </c>
      <c r="M81" s="459">
        <v>1200</v>
      </c>
      <c r="N81" s="460"/>
      <c r="O81" s="421"/>
    </row>
    <row r="82" spans="1:15" ht="12.75" customHeight="1">
      <c r="A82" s="455" t="s">
        <v>1731</v>
      </c>
      <c r="B82" s="455">
        <v>0</v>
      </c>
      <c r="C82" s="455">
        <v>0</v>
      </c>
      <c r="D82" s="455">
        <v>2022</v>
      </c>
      <c r="E82" s="456" t="s">
        <v>1739</v>
      </c>
      <c r="F82" s="457"/>
      <c r="G82" s="457"/>
      <c r="H82" s="435">
        <f t="shared" ca="1" si="0"/>
        <v>0</v>
      </c>
      <c r="I82" s="457"/>
      <c r="J82" s="457"/>
      <c r="K82" s="436">
        <f t="shared" ca="1" si="1"/>
        <v>181.22</v>
      </c>
      <c r="L82" s="458" t="s">
        <v>1740</v>
      </c>
      <c r="M82" s="459">
        <v>50</v>
      </c>
      <c r="N82" s="460"/>
      <c r="O82" s="421"/>
    </row>
    <row r="83" spans="1:15" ht="15" customHeight="1">
      <c r="A83" s="455" t="s">
        <v>1731</v>
      </c>
      <c r="B83" s="455">
        <v>0</v>
      </c>
      <c r="C83" s="455">
        <v>0</v>
      </c>
      <c r="D83" s="455">
        <v>2022</v>
      </c>
      <c r="E83" s="456" t="s">
        <v>1741</v>
      </c>
      <c r="F83" s="457"/>
      <c r="G83" s="457"/>
      <c r="H83" s="435">
        <f t="shared" ref="H83:H153" ca="1" si="2">IF(A83&lt;&gt;"",IF(INDIRECT(ADDRESS(ROW()-1,8))="",ROUND(SUM(INDIRECT(ADDRESS(ROW()-2,8)),F83,-G83),2),ROUND(SUM(INDIRECT(ADDRESS(ROW()-1,8)),F83,-G83),2)),"")</f>
        <v>0</v>
      </c>
      <c r="I83" s="457"/>
      <c r="J83" s="457"/>
      <c r="K83" s="436">
        <f t="shared" ref="K83:K153" ca="1" si="3">IF(A83&lt;&gt;"",IF(INDIRECT(ADDRESS(ROW()-1,11))="",ROUND(SUM(INDIRECT(ADDRESS(ROW()-2,11)),I83,-J83),2),ROUND(SUM(INDIRECT(ADDRESS(ROW()-1,11)),I83,-J83),2)),"")</f>
        <v>181.22</v>
      </c>
      <c r="L83" s="458" t="s">
        <v>1742</v>
      </c>
      <c r="M83" s="459">
        <v>1400</v>
      </c>
      <c r="N83" s="460"/>
      <c r="O83" s="421"/>
    </row>
    <row r="84" spans="1:15" ht="12.75" customHeight="1">
      <c r="A84" s="455" t="s">
        <v>1731</v>
      </c>
      <c r="B84" s="455">
        <v>0</v>
      </c>
      <c r="C84" s="455">
        <v>0</v>
      </c>
      <c r="D84" s="455">
        <v>2022</v>
      </c>
      <c r="E84" s="456" t="s">
        <v>1743</v>
      </c>
      <c r="F84" s="457"/>
      <c r="G84" s="457"/>
      <c r="H84" s="435">
        <f t="shared" ca="1" si="2"/>
        <v>0</v>
      </c>
      <c r="I84" s="457"/>
      <c r="J84" s="457"/>
      <c r="K84" s="436">
        <f t="shared" ca="1" si="3"/>
        <v>181.22</v>
      </c>
      <c r="L84" s="458" t="s">
        <v>1742</v>
      </c>
      <c r="M84" s="459">
        <v>300</v>
      </c>
      <c r="N84" s="460"/>
      <c r="O84" s="421"/>
    </row>
    <row r="85" spans="1:15" ht="12.75" customHeight="1">
      <c r="A85" s="455" t="s">
        <v>1731</v>
      </c>
      <c r="B85" s="455">
        <v>0</v>
      </c>
      <c r="C85" s="455">
        <v>0</v>
      </c>
      <c r="D85" s="455">
        <v>2022</v>
      </c>
      <c r="E85" s="456" t="s">
        <v>1744</v>
      </c>
      <c r="F85" s="464"/>
      <c r="G85" s="464"/>
      <c r="H85" s="435">
        <f t="shared" ca="1" si="2"/>
        <v>0</v>
      </c>
      <c r="I85" s="464"/>
      <c r="J85" s="464"/>
      <c r="K85" s="436">
        <f t="shared" ca="1" si="3"/>
        <v>181.22</v>
      </c>
      <c r="L85" s="458" t="s">
        <v>1745</v>
      </c>
      <c r="M85" s="459">
        <v>231</v>
      </c>
      <c r="N85" s="484"/>
      <c r="O85" s="421"/>
    </row>
    <row r="86" spans="1:15" ht="12.75" customHeight="1">
      <c r="A86" s="455" t="s">
        <v>1731</v>
      </c>
      <c r="B86" s="455">
        <v>0</v>
      </c>
      <c r="C86" s="455">
        <v>0</v>
      </c>
      <c r="D86" s="455">
        <v>2022</v>
      </c>
      <c r="E86" s="456" t="s">
        <v>1746</v>
      </c>
      <c r="F86" s="464"/>
      <c r="G86" s="464"/>
      <c r="H86" s="435">
        <f t="shared" ca="1" si="2"/>
        <v>0</v>
      </c>
      <c r="I86" s="464"/>
      <c r="J86" s="464"/>
      <c r="K86" s="436">
        <f t="shared" ca="1" si="3"/>
        <v>181.22</v>
      </c>
      <c r="L86" s="458" t="s">
        <v>1745</v>
      </c>
      <c r="M86" s="459">
        <v>57.220000000000027</v>
      </c>
      <c r="N86" s="484"/>
      <c r="O86" s="421"/>
    </row>
    <row r="87" spans="1:15" ht="12.75" customHeight="1">
      <c r="A87" s="455" t="s">
        <v>1731</v>
      </c>
      <c r="B87" s="455">
        <v>0</v>
      </c>
      <c r="C87" s="455">
        <v>0</v>
      </c>
      <c r="D87" s="455">
        <v>2022</v>
      </c>
      <c r="E87" s="456" t="s">
        <v>1747</v>
      </c>
      <c r="F87" s="457"/>
      <c r="G87" s="457"/>
      <c r="H87" s="435">
        <f t="shared" ca="1" si="2"/>
        <v>0</v>
      </c>
      <c r="I87" s="457"/>
      <c r="J87" s="457"/>
      <c r="K87" s="436">
        <f t="shared" ca="1" si="3"/>
        <v>181.22</v>
      </c>
      <c r="L87" s="458" t="s">
        <v>1745</v>
      </c>
      <c r="M87" s="459">
        <v>57.220000000000027</v>
      </c>
      <c r="N87" s="460"/>
      <c r="O87" s="421"/>
    </row>
    <row r="88" spans="1:15" ht="12.75" customHeight="1">
      <c r="A88" s="455" t="s">
        <v>1731</v>
      </c>
      <c r="B88" s="455">
        <v>0</v>
      </c>
      <c r="C88" s="455">
        <v>0</v>
      </c>
      <c r="D88" s="455">
        <v>2022</v>
      </c>
      <c r="E88" s="485" t="s">
        <v>1748</v>
      </c>
      <c r="F88" s="464"/>
      <c r="G88" s="464"/>
      <c r="H88" s="435">
        <f t="shared" ca="1" si="2"/>
        <v>0</v>
      </c>
      <c r="I88" s="464"/>
      <c r="J88" s="464"/>
      <c r="K88" s="436">
        <f t="shared" ca="1" si="3"/>
        <v>181.22</v>
      </c>
      <c r="L88" s="458" t="s">
        <v>1745</v>
      </c>
      <c r="M88" s="459">
        <v>57.220000000000027</v>
      </c>
      <c r="N88" s="484"/>
      <c r="O88" s="421"/>
    </row>
    <row r="89" spans="1:15" ht="12.75" customHeight="1">
      <c r="A89" s="455" t="s">
        <v>1731</v>
      </c>
      <c r="B89" s="455">
        <v>0</v>
      </c>
      <c r="C89" s="455">
        <v>0</v>
      </c>
      <c r="D89" s="455">
        <v>2022</v>
      </c>
      <c r="E89" s="456" t="s">
        <v>1749</v>
      </c>
      <c r="F89" s="464"/>
      <c r="G89" s="464"/>
      <c r="H89" s="435">
        <f t="shared" ca="1" si="2"/>
        <v>0</v>
      </c>
      <c r="I89" s="464"/>
      <c r="J89" s="464"/>
      <c r="K89" s="436">
        <f t="shared" ca="1" si="3"/>
        <v>181.22</v>
      </c>
      <c r="L89" s="458" t="s">
        <v>1745</v>
      </c>
      <c r="M89" s="459">
        <v>43</v>
      </c>
      <c r="N89" s="484"/>
      <c r="O89" s="421"/>
    </row>
    <row r="90" spans="1:15" ht="12.75" customHeight="1">
      <c r="A90" s="455" t="s">
        <v>1731</v>
      </c>
      <c r="B90" s="455">
        <v>0</v>
      </c>
      <c r="C90" s="455">
        <v>0</v>
      </c>
      <c r="D90" s="455">
        <v>2022</v>
      </c>
      <c r="E90" s="456" t="s">
        <v>1750</v>
      </c>
      <c r="F90" s="464"/>
      <c r="G90" s="464"/>
      <c r="H90" s="435">
        <f t="shared" ca="1" si="2"/>
        <v>0</v>
      </c>
      <c r="I90" s="464"/>
      <c r="J90" s="464"/>
      <c r="K90" s="436">
        <f t="shared" ca="1" si="3"/>
        <v>181.22</v>
      </c>
      <c r="L90" s="458" t="s">
        <v>1745</v>
      </c>
      <c r="M90" s="459">
        <v>43</v>
      </c>
      <c r="N90" s="484"/>
      <c r="O90" s="421"/>
    </row>
    <row r="91" spans="1:15" ht="12.75" customHeight="1">
      <c r="A91" s="455" t="s">
        <v>1731</v>
      </c>
      <c r="B91" s="455">
        <v>0</v>
      </c>
      <c r="C91" s="455">
        <v>0</v>
      </c>
      <c r="D91" s="455">
        <v>2022</v>
      </c>
      <c r="E91" s="456" t="s">
        <v>1751</v>
      </c>
      <c r="F91" s="464"/>
      <c r="G91" s="464"/>
      <c r="H91" s="435">
        <f t="shared" ca="1" si="2"/>
        <v>0</v>
      </c>
      <c r="I91" s="464"/>
      <c r="J91" s="464"/>
      <c r="K91" s="436">
        <f t="shared" ca="1" si="3"/>
        <v>181.22</v>
      </c>
      <c r="L91" s="458" t="s">
        <v>1745</v>
      </c>
      <c r="M91" s="459">
        <v>43</v>
      </c>
      <c r="N91" s="484"/>
      <c r="O91" s="421"/>
    </row>
    <row r="92" spans="1:15" ht="12.75" customHeight="1">
      <c r="A92" s="455" t="s">
        <v>1731</v>
      </c>
      <c r="B92" s="455">
        <v>0</v>
      </c>
      <c r="C92" s="455">
        <v>0</v>
      </c>
      <c r="D92" s="455">
        <v>2022</v>
      </c>
      <c r="E92" s="456" t="s">
        <v>1752</v>
      </c>
      <c r="F92" s="464"/>
      <c r="G92" s="464"/>
      <c r="H92" s="435">
        <f t="shared" ca="1" si="2"/>
        <v>0</v>
      </c>
      <c r="I92" s="464"/>
      <c r="J92" s="464"/>
      <c r="K92" s="436">
        <f t="shared" ca="1" si="3"/>
        <v>181.22</v>
      </c>
      <c r="L92" s="458" t="s">
        <v>1745</v>
      </c>
      <c r="M92" s="459">
        <v>407.22</v>
      </c>
      <c r="N92" s="484"/>
      <c r="O92" s="421"/>
    </row>
    <row r="93" spans="1:15" ht="12.75" customHeight="1">
      <c r="A93" s="455" t="s">
        <v>1731</v>
      </c>
      <c r="B93" s="455">
        <v>0</v>
      </c>
      <c r="C93" s="455">
        <v>0</v>
      </c>
      <c r="D93" s="455">
        <v>2022</v>
      </c>
      <c r="E93" s="456" t="s">
        <v>1753</v>
      </c>
      <c r="F93" s="457"/>
      <c r="G93" s="457"/>
      <c r="H93" s="435">
        <f t="shared" ca="1" si="2"/>
        <v>0</v>
      </c>
      <c r="I93" s="457"/>
      <c r="J93" s="457"/>
      <c r="K93" s="436">
        <f t="shared" ca="1" si="3"/>
        <v>181.22</v>
      </c>
      <c r="L93" s="458" t="s">
        <v>1745</v>
      </c>
      <c r="M93" s="459">
        <v>407.22</v>
      </c>
      <c r="N93" s="460"/>
      <c r="O93" s="421"/>
    </row>
    <row r="94" spans="1:15" ht="12.75" customHeight="1">
      <c r="A94" s="455" t="s">
        <v>1731</v>
      </c>
      <c r="B94" s="455">
        <v>0</v>
      </c>
      <c r="C94" s="455">
        <v>0</v>
      </c>
      <c r="D94" s="455">
        <v>2022</v>
      </c>
      <c r="E94" s="486" t="s">
        <v>1754</v>
      </c>
      <c r="F94" s="457"/>
      <c r="G94" s="457"/>
      <c r="H94" s="435">
        <f t="shared" ca="1" si="2"/>
        <v>0</v>
      </c>
      <c r="I94" s="457"/>
      <c r="J94" s="457"/>
      <c r="K94" s="436">
        <f t="shared" ca="1" si="3"/>
        <v>181.22</v>
      </c>
      <c r="L94" s="487" t="s">
        <v>1745</v>
      </c>
      <c r="M94" s="459">
        <v>407.22</v>
      </c>
      <c r="N94" s="484"/>
      <c r="O94" s="421"/>
    </row>
    <row r="95" spans="1:15" ht="12.75" customHeight="1">
      <c r="A95" s="455" t="s">
        <v>1731</v>
      </c>
      <c r="B95" s="455">
        <v>0</v>
      </c>
      <c r="C95" s="455">
        <v>0</v>
      </c>
      <c r="D95" s="455">
        <v>2022</v>
      </c>
      <c r="E95" s="486" t="s">
        <v>1755</v>
      </c>
      <c r="F95" s="457"/>
      <c r="G95" s="457"/>
      <c r="H95" s="435">
        <f t="shared" ca="1" si="2"/>
        <v>0</v>
      </c>
      <c r="I95" s="457"/>
      <c r="J95" s="457"/>
      <c r="K95" s="436">
        <f t="shared" ca="1" si="3"/>
        <v>181.22</v>
      </c>
      <c r="L95" s="487" t="s">
        <v>1745</v>
      </c>
      <c r="M95" s="459">
        <v>200.2</v>
      </c>
      <c r="N95" s="484"/>
      <c r="O95" s="421"/>
    </row>
    <row r="96" spans="1:15" ht="12.75" customHeight="1">
      <c r="A96" s="455" t="s">
        <v>1731</v>
      </c>
      <c r="B96" s="455">
        <v>0</v>
      </c>
      <c r="C96" s="455">
        <v>0</v>
      </c>
      <c r="D96" s="455">
        <v>2022</v>
      </c>
      <c r="E96" s="486" t="s">
        <v>1756</v>
      </c>
      <c r="F96" s="457"/>
      <c r="G96" s="457"/>
      <c r="H96" s="435">
        <f t="shared" ca="1" si="2"/>
        <v>0</v>
      </c>
      <c r="I96" s="457"/>
      <c r="J96" s="457"/>
      <c r="K96" s="436">
        <f t="shared" ca="1" si="3"/>
        <v>181.22</v>
      </c>
      <c r="L96" s="487" t="s">
        <v>1745</v>
      </c>
      <c r="M96" s="459">
        <v>153.94</v>
      </c>
      <c r="N96" s="484"/>
      <c r="O96" s="421"/>
    </row>
    <row r="97" spans="1:15" ht="12.75" customHeight="1">
      <c r="A97" s="455" t="s">
        <v>1731</v>
      </c>
      <c r="B97" s="455">
        <v>0</v>
      </c>
      <c r="C97" s="455">
        <v>0</v>
      </c>
      <c r="D97" s="455">
        <v>2022</v>
      </c>
      <c r="E97" s="486" t="s">
        <v>1757</v>
      </c>
      <c r="F97" s="457"/>
      <c r="G97" s="457"/>
      <c r="H97" s="435">
        <f t="shared" ca="1" si="2"/>
        <v>0</v>
      </c>
      <c r="I97" s="457"/>
      <c r="J97" s="457"/>
      <c r="K97" s="436">
        <f t="shared" ca="1" si="3"/>
        <v>181.22</v>
      </c>
      <c r="L97" s="487" t="s">
        <v>1745</v>
      </c>
      <c r="M97" s="459">
        <v>60</v>
      </c>
      <c r="N97" s="484"/>
      <c r="O97" s="421"/>
    </row>
    <row r="98" spans="1:15" ht="12.75" customHeight="1">
      <c r="A98" s="455" t="s">
        <v>1731</v>
      </c>
      <c r="B98" s="455">
        <v>0</v>
      </c>
      <c r="C98" s="455">
        <v>0</v>
      </c>
      <c r="D98" s="455">
        <v>2022</v>
      </c>
      <c r="E98" s="486" t="s">
        <v>1758</v>
      </c>
      <c r="F98" s="457"/>
      <c r="G98" s="457"/>
      <c r="H98" s="435">
        <f t="shared" ca="1" si="2"/>
        <v>0</v>
      </c>
      <c r="I98" s="457"/>
      <c r="J98" s="457"/>
      <c r="K98" s="436">
        <f t="shared" ca="1" si="3"/>
        <v>181.22</v>
      </c>
      <c r="L98" s="487" t="s">
        <v>1745</v>
      </c>
      <c r="M98" s="459">
        <v>60</v>
      </c>
      <c r="N98" s="484"/>
      <c r="O98" s="421"/>
    </row>
    <row r="99" spans="1:15" ht="12.75" customHeight="1">
      <c r="A99" s="455" t="s">
        <v>1731</v>
      </c>
      <c r="B99" s="455">
        <v>0</v>
      </c>
      <c r="C99" s="455">
        <v>0</v>
      </c>
      <c r="D99" s="455">
        <v>2022</v>
      </c>
      <c r="E99" s="486" t="s">
        <v>1759</v>
      </c>
      <c r="F99" s="457"/>
      <c r="G99" s="457"/>
      <c r="H99" s="435">
        <f t="shared" ca="1" si="2"/>
        <v>0</v>
      </c>
      <c r="I99" s="457"/>
      <c r="J99" s="457"/>
      <c r="K99" s="436">
        <f t="shared" ca="1" si="3"/>
        <v>181.22</v>
      </c>
      <c r="L99" s="487" t="s">
        <v>1745</v>
      </c>
      <c r="M99" s="459">
        <v>60</v>
      </c>
      <c r="N99" s="484"/>
      <c r="O99" s="421"/>
    </row>
    <row r="100" spans="1:15" ht="12.75" customHeight="1">
      <c r="A100" s="455" t="s">
        <v>1731</v>
      </c>
      <c r="B100" s="455">
        <v>0</v>
      </c>
      <c r="C100" s="455">
        <v>0</v>
      </c>
      <c r="D100" s="455">
        <v>2022</v>
      </c>
      <c r="E100" s="486" t="s">
        <v>1760</v>
      </c>
      <c r="F100" s="457"/>
      <c r="G100" s="457"/>
      <c r="H100" s="435">
        <f t="shared" ca="1" si="2"/>
        <v>0</v>
      </c>
      <c r="I100" s="457"/>
      <c r="J100" s="457"/>
      <c r="K100" s="436">
        <f t="shared" ca="1" si="3"/>
        <v>181.22</v>
      </c>
      <c r="L100" s="487" t="s">
        <v>1761</v>
      </c>
      <c r="M100" s="459">
        <v>1200</v>
      </c>
      <c r="N100" s="484"/>
      <c r="O100" s="421"/>
    </row>
    <row r="101" spans="1:15" ht="12.75" customHeight="1">
      <c r="A101" s="455" t="s">
        <v>1731</v>
      </c>
      <c r="B101" s="455">
        <v>0</v>
      </c>
      <c r="C101" s="455">
        <v>0</v>
      </c>
      <c r="D101" s="455">
        <v>2022</v>
      </c>
      <c r="E101" s="486" t="s">
        <v>1762</v>
      </c>
      <c r="F101" s="457"/>
      <c r="G101" s="457"/>
      <c r="H101" s="435">
        <f t="shared" ca="1" si="2"/>
        <v>0</v>
      </c>
      <c r="I101" s="457"/>
      <c r="J101" s="457"/>
      <c r="K101" s="436">
        <f t="shared" ca="1" si="3"/>
        <v>181.22</v>
      </c>
      <c r="L101" s="487" t="s">
        <v>1761</v>
      </c>
      <c r="M101" s="459">
        <v>300</v>
      </c>
      <c r="N101" s="484"/>
      <c r="O101" s="421"/>
    </row>
    <row r="102" spans="1:15" ht="12.75" customHeight="1">
      <c r="A102" s="449" t="s">
        <v>1731</v>
      </c>
      <c r="B102" s="449">
        <v>0</v>
      </c>
      <c r="C102" s="449">
        <v>0</v>
      </c>
      <c r="D102" s="449">
        <v>2022</v>
      </c>
      <c r="E102" s="488" t="s">
        <v>1658</v>
      </c>
      <c r="F102" s="451"/>
      <c r="G102" s="451"/>
      <c r="H102" s="435">
        <f t="shared" ca="1" si="2"/>
        <v>0</v>
      </c>
      <c r="I102" s="451"/>
      <c r="J102" s="451"/>
      <c r="K102" s="436">
        <f t="shared" ca="1" si="3"/>
        <v>181.22</v>
      </c>
      <c r="L102" s="489"/>
      <c r="M102" s="469"/>
      <c r="N102" s="490"/>
      <c r="O102" s="421"/>
    </row>
    <row r="103" spans="1:15" ht="12.75" customHeight="1">
      <c r="A103" s="449" t="s">
        <v>1731</v>
      </c>
      <c r="B103" s="449">
        <v>0</v>
      </c>
      <c r="C103" s="449">
        <v>0</v>
      </c>
      <c r="D103" s="449">
        <v>2022</v>
      </c>
      <c r="E103" s="488" t="s">
        <v>1763</v>
      </c>
      <c r="F103" s="451"/>
      <c r="G103" s="451"/>
      <c r="H103" s="435">
        <f t="shared" ca="1" si="2"/>
        <v>0</v>
      </c>
      <c r="I103" s="451"/>
      <c r="J103" s="451"/>
      <c r="K103" s="436">
        <f t="shared" ca="1" si="3"/>
        <v>181.22</v>
      </c>
      <c r="L103" s="489"/>
      <c r="M103" s="469"/>
      <c r="N103" s="490"/>
      <c r="O103" s="421"/>
    </row>
    <row r="104" spans="1:15" ht="15" customHeight="1">
      <c r="A104" s="455" t="s">
        <v>1731</v>
      </c>
      <c r="B104" s="455">
        <v>0</v>
      </c>
      <c r="C104" s="455">
        <v>0</v>
      </c>
      <c r="D104" s="455">
        <v>2022</v>
      </c>
      <c r="E104" s="486" t="s">
        <v>518</v>
      </c>
      <c r="F104" s="457"/>
      <c r="G104" s="457"/>
      <c r="H104" s="435">
        <f t="shared" ca="1" si="2"/>
        <v>0</v>
      </c>
      <c r="I104" s="457"/>
      <c r="J104" s="457"/>
      <c r="K104" s="436">
        <f t="shared" ca="1" si="3"/>
        <v>181.22</v>
      </c>
      <c r="L104" s="487" t="s">
        <v>1360</v>
      </c>
      <c r="M104" s="465">
        <v>178.06</v>
      </c>
      <c r="N104" s="484"/>
      <c r="O104" s="421"/>
    </row>
    <row r="105" spans="1:15" ht="12.75" customHeight="1">
      <c r="A105" s="455" t="s">
        <v>1731</v>
      </c>
      <c r="B105" s="455">
        <v>0</v>
      </c>
      <c r="C105" s="455">
        <v>0</v>
      </c>
      <c r="D105" s="455">
        <v>2022</v>
      </c>
      <c r="E105" s="486" t="s">
        <v>525</v>
      </c>
      <c r="F105" s="457"/>
      <c r="G105" s="457"/>
      <c r="H105" s="435">
        <f t="shared" ca="1" si="2"/>
        <v>0</v>
      </c>
      <c r="I105" s="457"/>
      <c r="J105" s="457"/>
      <c r="K105" s="436">
        <f t="shared" ca="1" si="3"/>
        <v>181.22</v>
      </c>
      <c r="L105" s="487" t="s">
        <v>1363</v>
      </c>
      <c r="M105" s="465">
        <v>322.97000000000003</v>
      </c>
      <c r="N105" s="484"/>
      <c r="O105" s="421"/>
    </row>
    <row r="106" spans="1:15" ht="12.75" customHeight="1">
      <c r="A106" s="455" t="s">
        <v>1731</v>
      </c>
      <c r="B106" s="455">
        <v>0</v>
      </c>
      <c r="C106" s="455">
        <v>0</v>
      </c>
      <c r="D106" s="455">
        <v>2022</v>
      </c>
      <c r="E106" s="486" t="s">
        <v>543</v>
      </c>
      <c r="F106" s="457"/>
      <c r="G106" s="457"/>
      <c r="H106" s="435">
        <f t="shared" ca="1" si="2"/>
        <v>0</v>
      </c>
      <c r="I106" s="457"/>
      <c r="J106" s="457"/>
      <c r="K106" s="436">
        <f t="shared" ca="1" si="3"/>
        <v>181.22</v>
      </c>
      <c r="L106" s="487" t="s">
        <v>1372</v>
      </c>
      <c r="M106" s="465">
        <v>212.14</v>
      </c>
      <c r="N106" s="484"/>
      <c r="O106" s="421"/>
    </row>
    <row r="107" spans="1:15" ht="12.75" customHeight="1">
      <c r="A107" s="455" t="s">
        <v>1731</v>
      </c>
      <c r="B107" s="455">
        <v>0</v>
      </c>
      <c r="C107" s="455">
        <v>0</v>
      </c>
      <c r="D107" s="455">
        <v>2022</v>
      </c>
      <c r="E107" s="486" t="s">
        <v>552</v>
      </c>
      <c r="F107" s="457"/>
      <c r="G107" s="457"/>
      <c r="H107" s="435">
        <f t="shared" ca="1" si="2"/>
        <v>0</v>
      </c>
      <c r="I107" s="457"/>
      <c r="J107" s="457"/>
      <c r="K107" s="436">
        <f t="shared" ca="1" si="3"/>
        <v>181.22</v>
      </c>
      <c r="L107" s="487" t="s">
        <v>1378</v>
      </c>
      <c r="M107" s="465">
        <v>179.04</v>
      </c>
      <c r="N107" s="484"/>
      <c r="O107" s="421"/>
    </row>
    <row r="108" spans="1:15" ht="12.75" customHeight="1">
      <c r="A108" s="455" t="s">
        <v>1731</v>
      </c>
      <c r="B108" s="455">
        <v>0</v>
      </c>
      <c r="C108" s="455">
        <v>0</v>
      </c>
      <c r="D108" s="455">
        <v>2022</v>
      </c>
      <c r="E108" s="456" t="s">
        <v>1734</v>
      </c>
      <c r="F108" s="464"/>
      <c r="G108" s="464"/>
      <c r="H108" s="435">
        <f t="shared" ca="1" si="2"/>
        <v>0</v>
      </c>
      <c r="I108" s="464"/>
      <c r="J108" s="464"/>
      <c r="K108" s="436">
        <f t="shared" ca="1" si="3"/>
        <v>181.22</v>
      </c>
      <c r="L108" s="458" t="s">
        <v>1381</v>
      </c>
      <c r="M108" s="465">
        <v>18.8</v>
      </c>
      <c r="N108" s="460"/>
      <c r="O108" s="421"/>
    </row>
    <row r="109" spans="1:15" ht="12.75" customHeight="1">
      <c r="A109" s="455" t="s">
        <v>1731</v>
      </c>
      <c r="B109" s="455">
        <v>0</v>
      </c>
      <c r="C109" s="455">
        <v>0</v>
      </c>
      <c r="D109" s="455">
        <v>2022</v>
      </c>
      <c r="E109" s="456" t="s">
        <v>560</v>
      </c>
      <c r="F109" s="464"/>
      <c r="G109" s="464"/>
      <c r="H109" s="435">
        <f t="shared" ca="1" si="2"/>
        <v>0</v>
      </c>
      <c r="I109" s="464"/>
      <c r="J109" s="464"/>
      <c r="K109" s="436">
        <f t="shared" ca="1" si="3"/>
        <v>181.22</v>
      </c>
      <c r="L109" s="460" t="s">
        <v>1384</v>
      </c>
      <c r="M109" s="465">
        <v>315.36</v>
      </c>
      <c r="N109" s="466"/>
      <c r="O109" s="421"/>
    </row>
    <row r="110" spans="1:15" ht="12.75" customHeight="1">
      <c r="A110" s="455" t="s">
        <v>1731</v>
      </c>
      <c r="B110" s="455">
        <v>0</v>
      </c>
      <c r="C110" s="455">
        <v>0</v>
      </c>
      <c r="D110" s="455">
        <v>2022</v>
      </c>
      <c r="E110" s="491" t="s">
        <v>1735</v>
      </c>
      <c r="F110" s="464"/>
      <c r="G110" s="464"/>
      <c r="H110" s="435">
        <f t="shared" ca="1" si="2"/>
        <v>0</v>
      </c>
      <c r="I110" s="464"/>
      <c r="J110" s="464"/>
      <c r="K110" s="436">
        <f t="shared" ca="1" si="3"/>
        <v>181.22</v>
      </c>
      <c r="L110" s="460" t="s">
        <v>1390</v>
      </c>
      <c r="M110" s="465">
        <v>97.88</v>
      </c>
      <c r="N110" s="466"/>
      <c r="O110" s="421"/>
    </row>
    <row r="111" spans="1:15" ht="12.75" customHeight="1">
      <c r="A111" s="455" t="s">
        <v>1731</v>
      </c>
      <c r="B111" s="455">
        <v>0</v>
      </c>
      <c r="C111" s="455">
        <v>0</v>
      </c>
      <c r="D111" s="455">
        <v>2022</v>
      </c>
      <c r="E111" s="456" t="s">
        <v>566</v>
      </c>
      <c r="F111" s="464"/>
      <c r="G111" s="464"/>
      <c r="H111" s="435">
        <f t="shared" ca="1" si="2"/>
        <v>0</v>
      </c>
      <c r="I111" s="464"/>
      <c r="J111" s="464"/>
      <c r="K111" s="436">
        <f t="shared" ca="1" si="3"/>
        <v>181.22</v>
      </c>
      <c r="L111" s="460" t="s">
        <v>1393</v>
      </c>
      <c r="M111" s="465">
        <v>591.44000000000005</v>
      </c>
      <c r="N111" s="466"/>
      <c r="O111" s="421"/>
    </row>
    <row r="112" spans="1:15" ht="12.75" customHeight="1">
      <c r="A112" s="455" t="s">
        <v>1731</v>
      </c>
      <c r="B112" s="455">
        <v>0</v>
      </c>
      <c r="C112" s="455">
        <v>0</v>
      </c>
      <c r="D112" s="455">
        <v>2022</v>
      </c>
      <c r="E112" s="485" t="s">
        <v>568</v>
      </c>
      <c r="F112" s="464"/>
      <c r="G112" s="464"/>
      <c r="H112" s="435">
        <f t="shared" ca="1" si="2"/>
        <v>0</v>
      </c>
      <c r="I112" s="464"/>
      <c r="J112" s="464"/>
      <c r="K112" s="436">
        <f t="shared" ca="1" si="3"/>
        <v>181.22</v>
      </c>
      <c r="L112" s="460" t="s">
        <v>1396</v>
      </c>
      <c r="M112" s="465">
        <v>319.89</v>
      </c>
      <c r="N112" s="466"/>
      <c r="O112" s="421"/>
    </row>
    <row r="113" spans="1:15" ht="12.75" customHeight="1">
      <c r="A113" s="455" t="s">
        <v>1731</v>
      </c>
      <c r="B113" s="455">
        <v>0</v>
      </c>
      <c r="C113" s="455">
        <v>0</v>
      </c>
      <c r="D113" s="455">
        <v>2022</v>
      </c>
      <c r="E113" s="456" t="s">
        <v>569</v>
      </c>
      <c r="F113" s="464"/>
      <c r="G113" s="464"/>
      <c r="H113" s="435">
        <f t="shared" ca="1" si="2"/>
        <v>0</v>
      </c>
      <c r="I113" s="464"/>
      <c r="J113" s="464"/>
      <c r="K113" s="436">
        <f t="shared" ca="1" si="3"/>
        <v>181.22</v>
      </c>
      <c r="L113" s="460" t="s">
        <v>1399</v>
      </c>
      <c r="M113" s="465">
        <v>290.2</v>
      </c>
      <c r="N113" s="466"/>
      <c r="O113" s="421"/>
    </row>
    <row r="114" spans="1:15" ht="12.75" customHeight="1">
      <c r="A114" s="455" t="s">
        <v>1731</v>
      </c>
      <c r="B114" s="455">
        <v>0</v>
      </c>
      <c r="C114" s="455">
        <v>0</v>
      </c>
      <c r="D114" s="455">
        <v>2022</v>
      </c>
      <c r="E114" s="480" t="s">
        <v>572</v>
      </c>
      <c r="F114" s="464"/>
      <c r="G114" s="464"/>
      <c r="H114" s="435">
        <f t="shared" ca="1" si="2"/>
        <v>0</v>
      </c>
      <c r="I114" s="464"/>
      <c r="J114" s="464"/>
      <c r="K114" s="436">
        <f t="shared" ca="1" si="3"/>
        <v>181.22</v>
      </c>
      <c r="L114" s="460" t="s">
        <v>1405</v>
      </c>
      <c r="M114" s="465">
        <v>234.35</v>
      </c>
      <c r="N114" s="466"/>
      <c r="O114" s="421"/>
    </row>
    <row r="115" spans="1:15" ht="12.75" customHeight="1">
      <c r="A115" s="455" t="s">
        <v>1731</v>
      </c>
      <c r="B115" s="455">
        <v>0</v>
      </c>
      <c r="C115" s="455">
        <v>0</v>
      </c>
      <c r="D115" s="455">
        <v>2022</v>
      </c>
      <c r="E115" s="456" t="s">
        <v>582</v>
      </c>
      <c r="F115" s="464"/>
      <c r="G115" s="464"/>
      <c r="H115" s="435">
        <f t="shared" ca="1" si="2"/>
        <v>0</v>
      </c>
      <c r="I115" s="464"/>
      <c r="J115" s="464"/>
      <c r="K115" s="436">
        <f t="shared" ca="1" si="3"/>
        <v>181.22</v>
      </c>
      <c r="L115" s="460" t="s">
        <v>1411</v>
      </c>
      <c r="M115" s="465">
        <v>361.89</v>
      </c>
      <c r="N115" s="466"/>
      <c r="O115" s="421"/>
    </row>
    <row r="116" spans="1:15" ht="12.75" customHeight="1">
      <c r="A116" s="455" t="s">
        <v>1731</v>
      </c>
      <c r="B116" s="455">
        <v>0</v>
      </c>
      <c r="C116" s="455">
        <v>0</v>
      </c>
      <c r="D116" s="455">
        <v>2022</v>
      </c>
      <c r="E116" s="480" t="s">
        <v>587</v>
      </c>
      <c r="F116" s="464"/>
      <c r="G116" s="464"/>
      <c r="H116" s="435">
        <f t="shared" ca="1" si="2"/>
        <v>0</v>
      </c>
      <c r="I116" s="464"/>
      <c r="J116" s="464"/>
      <c r="K116" s="436">
        <f t="shared" ca="1" si="3"/>
        <v>181.22</v>
      </c>
      <c r="L116" s="460" t="s">
        <v>1414</v>
      </c>
      <c r="M116" s="465">
        <v>259.27999999999997</v>
      </c>
      <c r="N116" s="466"/>
      <c r="O116" s="421"/>
    </row>
    <row r="117" spans="1:15" ht="12.75" customHeight="1">
      <c r="A117" s="455" t="s">
        <v>1731</v>
      </c>
      <c r="B117" s="455">
        <v>0</v>
      </c>
      <c r="C117" s="455">
        <v>0</v>
      </c>
      <c r="D117" s="455">
        <v>2022</v>
      </c>
      <c r="E117" s="456" t="s">
        <v>588</v>
      </c>
      <c r="F117" s="464"/>
      <c r="G117" s="464"/>
      <c r="H117" s="435">
        <f t="shared" ca="1" si="2"/>
        <v>0</v>
      </c>
      <c r="I117" s="464"/>
      <c r="J117" s="464"/>
      <c r="K117" s="436">
        <f t="shared" ca="1" si="3"/>
        <v>181.22</v>
      </c>
      <c r="L117" s="460" t="s">
        <v>1417</v>
      </c>
      <c r="M117" s="465">
        <v>221.43</v>
      </c>
      <c r="N117" s="466"/>
      <c r="O117" s="421"/>
    </row>
    <row r="118" spans="1:15" ht="12.75" customHeight="1">
      <c r="A118" s="455" t="s">
        <v>1731</v>
      </c>
      <c r="B118" s="455">
        <v>0</v>
      </c>
      <c r="C118" s="455">
        <v>0</v>
      </c>
      <c r="D118" s="455">
        <v>2022</v>
      </c>
      <c r="E118" s="480" t="s">
        <v>590</v>
      </c>
      <c r="F118" s="464"/>
      <c r="G118" s="464"/>
      <c r="H118" s="435">
        <f t="shared" ca="1" si="2"/>
        <v>0</v>
      </c>
      <c r="I118" s="464"/>
      <c r="J118" s="464"/>
      <c r="K118" s="436">
        <f t="shared" ca="1" si="3"/>
        <v>181.22</v>
      </c>
      <c r="L118" s="460" t="s">
        <v>1420</v>
      </c>
      <c r="M118" s="465">
        <v>203.21</v>
      </c>
      <c r="N118" s="466"/>
      <c r="O118" s="421"/>
    </row>
    <row r="119" spans="1:15" ht="12.75" customHeight="1">
      <c r="A119" s="455" t="s">
        <v>1731</v>
      </c>
      <c r="B119" s="455">
        <v>0</v>
      </c>
      <c r="C119" s="455">
        <v>0</v>
      </c>
      <c r="D119" s="455">
        <v>2022</v>
      </c>
      <c r="E119" s="456" t="s">
        <v>591</v>
      </c>
      <c r="F119" s="464"/>
      <c r="G119" s="464"/>
      <c r="H119" s="435">
        <f t="shared" ca="1" si="2"/>
        <v>0</v>
      </c>
      <c r="I119" s="464"/>
      <c r="J119" s="464"/>
      <c r="K119" s="436">
        <f t="shared" ca="1" si="3"/>
        <v>181.22</v>
      </c>
      <c r="L119" s="460" t="s">
        <v>1423</v>
      </c>
      <c r="M119" s="465">
        <v>197.37</v>
      </c>
      <c r="N119" s="466"/>
      <c r="O119" s="421"/>
    </row>
    <row r="120" spans="1:15" ht="12.75" customHeight="1">
      <c r="A120" s="441" t="s">
        <v>1764</v>
      </c>
      <c r="B120" s="441">
        <v>1</v>
      </c>
      <c r="C120" s="441">
        <v>1</v>
      </c>
      <c r="D120" s="441">
        <v>2022</v>
      </c>
      <c r="E120" s="492" t="s">
        <v>1765</v>
      </c>
      <c r="F120" s="473"/>
      <c r="G120" s="473"/>
      <c r="H120" s="435">
        <f t="shared" ca="1" si="2"/>
        <v>0</v>
      </c>
      <c r="I120" s="473"/>
      <c r="J120" s="473"/>
      <c r="K120" s="436">
        <f t="shared" ca="1" si="3"/>
        <v>181.22</v>
      </c>
      <c r="L120" s="448"/>
      <c r="M120" s="474"/>
      <c r="N120" s="475"/>
      <c r="O120" s="421"/>
    </row>
    <row r="121" spans="1:15" ht="12.75" customHeight="1">
      <c r="A121" s="455" t="s">
        <v>1764</v>
      </c>
      <c r="B121" s="455">
        <v>1</v>
      </c>
      <c r="C121" s="455">
        <v>1</v>
      </c>
      <c r="D121" s="455">
        <v>2022</v>
      </c>
      <c r="E121" s="456" t="s">
        <v>1766</v>
      </c>
      <c r="F121" s="464"/>
      <c r="G121" s="464"/>
      <c r="H121" s="435">
        <f t="shared" ca="1" si="2"/>
        <v>0</v>
      </c>
      <c r="I121" s="464"/>
      <c r="J121" s="464"/>
      <c r="K121" s="436">
        <f t="shared" ca="1" si="3"/>
        <v>181.22</v>
      </c>
      <c r="L121" s="460" t="s">
        <v>1767</v>
      </c>
      <c r="M121" s="465">
        <v>178.06</v>
      </c>
      <c r="N121" s="466"/>
      <c r="O121" s="421"/>
    </row>
    <row r="122" spans="1:15" ht="12.75" customHeight="1">
      <c r="A122" s="455" t="s">
        <v>1764</v>
      </c>
      <c r="B122" s="455">
        <v>1</v>
      </c>
      <c r="C122" s="455">
        <v>1</v>
      </c>
      <c r="D122" s="455">
        <v>2022</v>
      </c>
      <c r="E122" s="480" t="s">
        <v>1768</v>
      </c>
      <c r="F122" s="464"/>
      <c r="G122" s="464"/>
      <c r="H122" s="435">
        <f t="shared" ca="1" si="2"/>
        <v>0</v>
      </c>
      <c r="I122" s="464"/>
      <c r="J122" s="464"/>
      <c r="K122" s="436">
        <f t="shared" ca="1" si="3"/>
        <v>181.22</v>
      </c>
      <c r="L122" s="460" t="s">
        <v>951</v>
      </c>
      <c r="M122" s="465">
        <v>178.06</v>
      </c>
      <c r="N122" s="466"/>
      <c r="O122" s="421"/>
    </row>
    <row r="123" spans="1:15" ht="12.75" customHeight="1">
      <c r="A123" s="455" t="s">
        <v>1764</v>
      </c>
      <c r="B123" s="455">
        <v>1</v>
      </c>
      <c r="C123" s="455">
        <v>1</v>
      </c>
      <c r="D123" s="455">
        <v>2022</v>
      </c>
      <c r="E123" s="456" t="s">
        <v>1769</v>
      </c>
      <c r="F123" s="464"/>
      <c r="G123" s="464"/>
      <c r="H123" s="435">
        <f t="shared" ca="1" si="2"/>
        <v>0</v>
      </c>
      <c r="I123" s="464"/>
      <c r="J123" s="464"/>
      <c r="K123" s="436">
        <f t="shared" ca="1" si="3"/>
        <v>181.22</v>
      </c>
      <c r="L123" s="460" t="s">
        <v>1770</v>
      </c>
      <c r="M123" s="465">
        <v>322.97000000000003</v>
      </c>
      <c r="N123" s="466"/>
      <c r="O123" s="421"/>
    </row>
    <row r="124" spans="1:15" ht="12.75" customHeight="1">
      <c r="A124" s="455" t="s">
        <v>1764</v>
      </c>
      <c r="B124" s="455">
        <v>1</v>
      </c>
      <c r="C124" s="455">
        <v>1</v>
      </c>
      <c r="D124" s="455">
        <v>2022</v>
      </c>
      <c r="E124" s="480" t="s">
        <v>1771</v>
      </c>
      <c r="F124" s="464"/>
      <c r="G124" s="464"/>
      <c r="H124" s="435">
        <f t="shared" ca="1" si="2"/>
        <v>0</v>
      </c>
      <c r="I124" s="464"/>
      <c r="J124" s="464"/>
      <c r="K124" s="436">
        <f t="shared" ca="1" si="3"/>
        <v>181.22</v>
      </c>
      <c r="L124" s="460" t="s">
        <v>955</v>
      </c>
      <c r="M124" s="465">
        <v>322.97000000000003</v>
      </c>
      <c r="N124" s="466"/>
      <c r="O124" s="421"/>
    </row>
    <row r="125" spans="1:15" ht="12.75" customHeight="1">
      <c r="A125" s="455" t="s">
        <v>1764</v>
      </c>
      <c r="B125" s="455">
        <v>1</v>
      </c>
      <c r="C125" s="455">
        <v>1</v>
      </c>
      <c r="D125" s="455">
        <v>2022</v>
      </c>
      <c r="E125" s="456" t="s">
        <v>1772</v>
      </c>
      <c r="F125" s="464"/>
      <c r="G125" s="464"/>
      <c r="H125" s="435">
        <f t="shared" ca="1" si="2"/>
        <v>0</v>
      </c>
      <c r="I125" s="464"/>
      <c r="J125" s="464"/>
      <c r="K125" s="436">
        <f t="shared" ca="1" si="3"/>
        <v>181.22</v>
      </c>
      <c r="L125" s="460" t="s">
        <v>1773</v>
      </c>
      <c r="M125" s="465">
        <v>212.14</v>
      </c>
      <c r="N125" s="466"/>
      <c r="O125" s="421"/>
    </row>
    <row r="126" spans="1:15" ht="12.75" customHeight="1">
      <c r="A126" s="455" t="s">
        <v>1764</v>
      </c>
      <c r="B126" s="455">
        <v>1</v>
      </c>
      <c r="C126" s="455">
        <v>1</v>
      </c>
      <c r="D126" s="455">
        <v>2022</v>
      </c>
      <c r="E126" s="480" t="s">
        <v>1774</v>
      </c>
      <c r="F126" s="464"/>
      <c r="G126" s="464"/>
      <c r="H126" s="435">
        <f t="shared" ca="1" si="2"/>
        <v>0</v>
      </c>
      <c r="I126" s="464"/>
      <c r="J126" s="464"/>
      <c r="K126" s="436">
        <f t="shared" ca="1" si="3"/>
        <v>181.22</v>
      </c>
      <c r="L126" s="460" t="s">
        <v>965</v>
      </c>
      <c r="M126" s="465">
        <v>212.14</v>
      </c>
      <c r="N126" s="466"/>
      <c r="O126" s="421"/>
    </row>
    <row r="127" spans="1:15" ht="12.75" customHeight="1">
      <c r="A127" s="455" t="s">
        <v>1764</v>
      </c>
      <c r="B127" s="455">
        <v>1</v>
      </c>
      <c r="C127" s="455">
        <v>1</v>
      </c>
      <c r="D127" s="455">
        <v>2022</v>
      </c>
      <c r="E127" s="456" t="s">
        <v>1775</v>
      </c>
      <c r="F127" s="464"/>
      <c r="G127" s="464"/>
      <c r="H127" s="435">
        <f t="shared" ca="1" si="2"/>
        <v>0</v>
      </c>
      <c r="I127" s="464"/>
      <c r="J127" s="464"/>
      <c r="K127" s="436">
        <f t="shared" ca="1" si="3"/>
        <v>181.22</v>
      </c>
      <c r="L127" s="460" t="s">
        <v>1776</v>
      </c>
      <c r="M127" s="465">
        <v>179.04</v>
      </c>
      <c r="N127" s="466"/>
      <c r="O127" s="421"/>
    </row>
    <row r="128" spans="1:15" ht="12.75" customHeight="1">
      <c r="A128" s="455" t="s">
        <v>1764</v>
      </c>
      <c r="B128" s="455">
        <v>1</v>
      </c>
      <c r="C128" s="455">
        <v>1</v>
      </c>
      <c r="D128" s="455">
        <v>2022</v>
      </c>
      <c r="E128" s="480" t="s">
        <v>1777</v>
      </c>
      <c r="F128" s="464"/>
      <c r="G128" s="464"/>
      <c r="H128" s="435">
        <f t="shared" ca="1" si="2"/>
        <v>0</v>
      </c>
      <c r="I128" s="464"/>
      <c r="J128" s="464"/>
      <c r="K128" s="436">
        <f t="shared" ca="1" si="3"/>
        <v>181.22</v>
      </c>
      <c r="L128" s="460" t="s">
        <v>971</v>
      </c>
      <c r="M128" s="465">
        <v>179.04</v>
      </c>
      <c r="N128" s="466"/>
      <c r="O128" s="421"/>
    </row>
    <row r="129" spans="1:15" ht="12.75" customHeight="1">
      <c r="A129" s="455" t="s">
        <v>1764</v>
      </c>
      <c r="B129" s="455">
        <v>1</v>
      </c>
      <c r="C129" s="455">
        <v>1</v>
      </c>
      <c r="D129" s="455">
        <v>2022</v>
      </c>
      <c r="E129" s="485" t="s">
        <v>1778</v>
      </c>
      <c r="F129" s="464"/>
      <c r="G129" s="464"/>
      <c r="H129" s="435">
        <f t="shared" ca="1" si="2"/>
        <v>0</v>
      </c>
      <c r="I129" s="464"/>
      <c r="J129" s="464"/>
      <c r="K129" s="436">
        <f t="shared" ca="1" si="3"/>
        <v>181.22</v>
      </c>
      <c r="L129" s="460" t="s">
        <v>1779</v>
      </c>
      <c r="M129" s="465">
        <v>18.8</v>
      </c>
      <c r="N129" s="466"/>
      <c r="O129" s="421"/>
    </row>
    <row r="130" spans="1:15" ht="12.75" customHeight="1">
      <c r="A130" s="455" t="s">
        <v>1764</v>
      </c>
      <c r="B130" s="455">
        <v>1</v>
      </c>
      <c r="C130" s="455">
        <v>1</v>
      </c>
      <c r="D130" s="455">
        <v>2022</v>
      </c>
      <c r="E130" s="480" t="s">
        <v>1780</v>
      </c>
      <c r="F130" s="464"/>
      <c r="G130" s="464"/>
      <c r="H130" s="435">
        <f t="shared" ca="1" si="2"/>
        <v>0</v>
      </c>
      <c r="I130" s="464"/>
      <c r="J130" s="464"/>
      <c r="K130" s="436">
        <f t="shared" ca="1" si="3"/>
        <v>181.22</v>
      </c>
      <c r="L130" s="460" t="s">
        <v>974</v>
      </c>
      <c r="M130" s="465">
        <v>18.8</v>
      </c>
      <c r="N130" s="466"/>
      <c r="O130" s="421"/>
    </row>
    <row r="131" spans="1:15" ht="12.75" customHeight="1">
      <c r="A131" s="455" t="s">
        <v>1764</v>
      </c>
      <c r="B131" s="455">
        <v>1</v>
      </c>
      <c r="C131" s="455">
        <v>1</v>
      </c>
      <c r="D131" s="455">
        <v>2022</v>
      </c>
      <c r="E131" s="456" t="s">
        <v>1781</v>
      </c>
      <c r="F131" s="464"/>
      <c r="G131" s="464"/>
      <c r="H131" s="435">
        <f t="shared" ca="1" si="2"/>
        <v>0</v>
      </c>
      <c r="I131" s="464"/>
      <c r="J131" s="464"/>
      <c r="K131" s="436">
        <f t="shared" ca="1" si="3"/>
        <v>181.22</v>
      </c>
      <c r="L131" s="460" t="s">
        <v>1782</v>
      </c>
      <c r="M131" s="465">
        <v>315.36</v>
      </c>
      <c r="N131" s="466"/>
      <c r="O131" s="421"/>
    </row>
    <row r="132" spans="1:15" ht="12.75" customHeight="1">
      <c r="A132" s="455" t="s">
        <v>1764</v>
      </c>
      <c r="B132" s="455">
        <v>1</v>
      </c>
      <c r="C132" s="455">
        <v>1</v>
      </c>
      <c r="D132" s="455">
        <v>2022</v>
      </c>
      <c r="E132" s="480" t="s">
        <v>1783</v>
      </c>
      <c r="F132" s="464"/>
      <c r="G132" s="464"/>
      <c r="H132" s="435">
        <f t="shared" ca="1" si="2"/>
        <v>0</v>
      </c>
      <c r="I132" s="464"/>
      <c r="J132" s="464"/>
      <c r="K132" s="436">
        <f t="shared" ca="1" si="3"/>
        <v>181.22</v>
      </c>
      <c r="L132" s="460" t="s">
        <v>977</v>
      </c>
      <c r="M132" s="465">
        <v>315.36</v>
      </c>
      <c r="N132" s="466"/>
      <c r="O132" s="421"/>
    </row>
    <row r="133" spans="1:15" ht="12.75" customHeight="1">
      <c r="A133" s="455" t="s">
        <v>1764</v>
      </c>
      <c r="B133" s="455">
        <v>1</v>
      </c>
      <c r="C133" s="455">
        <v>1</v>
      </c>
      <c r="D133" s="455">
        <v>2022</v>
      </c>
      <c r="E133" s="456" t="s">
        <v>1784</v>
      </c>
      <c r="F133" s="464"/>
      <c r="G133" s="464"/>
      <c r="H133" s="435">
        <f t="shared" ca="1" si="2"/>
        <v>0</v>
      </c>
      <c r="I133" s="464"/>
      <c r="J133" s="464"/>
      <c r="K133" s="436">
        <f t="shared" ca="1" si="3"/>
        <v>181.22</v>
      </c>
      <c r="L133" s="460" t="s">
        <v>1785</v>
      </c>
      <c r="M133" s="465">
        <v>97.88</v>
      </c>
      <c r="N133" s="466"/>
      <c r="O133" s="421"/>
    </row>
    <row r="134" spans="1:15" ht="12.75" customHeight="1">
      <c r="A134" s="455" t="s">
        <v>1764</v>
      </c>
      <c r="B134" s="455">
        <v>1</v>
      </c>
      <c r="C134" s="455">
        <v>1</v>
      </c>
      <c r="D134" s="455">
        <v>2022</v>
      </c>
      <c r="E134" s="480" t="s">
        <v>1786</v>
      </c>
      <c r="F134" s="464"/>
      <c r="G134" s="464"/>
      <c r="H134" s="435">
        <f t="shared" ca="1" si="2"/>
        <v>0</v>
      </c>
      <c r="I134" s="464"/>
      <c r="J134" s="464"/>
      <c r="K134" s="436">
        <f t="shared" ca="1" si="3"/>
        <v>181.22</v>
      </c>
      <c r="L134" s="460" t="s">
        <v>983</v>
      </c>
      <c r="M134" s="465">
        <v>97.88</v>
      </c>
      <c r="N134" s="466"/>
      <c r="O134" s="421"/>
    </row>
    <row r="135" spans="1:15" ht="12.75" customHeight="1">
      <c r="A135" s="455" t="s">
        <v>1764</v>
      </c>
      <c r="B135" s="455">
        <v>1</v>
      </c>
      <c r="C135" s="455">
        <v>1</v>
      </c>
      <c r="D135" s="455">
        <v>2022</v>
      </c>
      <c r="E135" s="456" t="s">
        <v>1787</v>
      </c>
      <c r="F135" s="464"/>
      <c r="G135" s="464"/>
      <c r="H135" s="435">
        <f t="shared" ca="1" si="2"/>
        <v>0</v>
      </c>
      <c r="I135" s="464"/>
      <c r="J135" s="464"/>
      <c r="K135" s="436">
        <f t="shared" ca="1" si="3"/>
        <v>181.22</v>
      </c>
      <c r="L135" s="460" t="s">
        <v>1788</v>
      </c>
      <c r="M135" s="465">
        <v>591.44000000000005</v>
      </c>
      <c r="N135" s="466"/>
      <c r="O135" s="421"/>
    </row>
    <row r="136" spans="1:15" ht="12.75" customHeight="1">
      <c r="A136" s="493" t="s">
        <v>1764</v>
      </c>
      <c r="B136" s="493">
        <v>1</v>
      </c>
      <c r="C136" s="493">
        <v>1</v>
      </c>
      <c r="D136" s="493">
        <v>2022</v>
      </c>
      <c r="E136" s="494" t="s">
        <v>1789</v>
      </c>
      <c r="F136" s="495"/>
      <c r="G136" s="495"/>
      <c r="H136" s="496">
        <f t="shared" ca="1" si="2"/>
        <v>0</v>
      </c>
      <c r="I136" s="495"/>
      <c r="J136" s="495"/>
      <c r="K136" s="497">
        <f t="shared" ca="1" si="3"/>
        <v>181.22</v>
      </c>
      <c r="L136" s="498" t="s">
        <v>986</v>
      </c>
      <c r="M136" s="499">
        <v>591.44000000000005</v>
      </c>
      <c r="N136" s="500"/>
      <c r="O136" s="421"/>
    </row>
    <row r="137" spans="1:15" ht="12.75" customHeight="1">
      <c r="A137" s="458" t="s">
        <v>1764</v>
      </c>
      <c r="B137" s="501">
        <v>1</v>
      </c>
      <c r="C137" s="501">
        <v>1</v>
      </c>
      <c r="D137" s="455">
        <v>2022</v>
      </c>
      <c r="E137" s="485" t="s">
        <v>1790</v>
      </c>
      <c r="F137" s="464"/>
      <c r="G137" s="464"/>
      <c r="H137" s="502">
        <f t="shared" ca="1" si="2"/>
        <v>0</v>
      </c>
      <c r="I137" s="464"/>
      <c r="J137" s="464"/>
      <c r="K137" s="436">
        <f t="shared" ca="1" si="3"/>
        <v>181.22</v>
      </c>
      <c r="L137" s="458" t="s">
        <v>1791</v>
      </c>
      <c r="M137" s="465">
        <v>319.89</v>
      </c>
      <c r="N137" s="484"/>
      <c r="O137" s="421"/>
    </row>
    <row r="138" spans="1:15" ht="12.75" customHeight="1">
      <c r="A138" s="455" t="s">
        <v>1764</v>
      </c>
      <c r="B138" s="455">
        <v>1</v>
      </c>
      <c r="C138" s="455">
        <v>1</v>
      </c>
      <c r="D138" s="482">
        <v>2022</v>
      </c>
      <c r="E138" s="456" t="s">
        <v>1792</v>
      </c>
      <c r="F138" s="503"/>
      <c r="G138" s="503"/>
      <c r="H138" s="502">
        <f t="shared" ca="1" si="2"/>
        <v>0</v>
      </c>
      <c r="I138" s="503"/>
      <c r="J138" s="457"/>
      <c r="K138" s="436">
        <f t="shared" ca="1" si="3"/>
        <v>181.22</v>
      </c>
      <c r="L138" s="458" t="s">
        <v>989</v>
      </c>
      <c r="M138" s="504">
        <v>319.89</v>
      </c>
      <c r="N138" s="484"/>
      <c r="O138" s="421"/>
    </row>
    <row r="139" spans="1:15" ht="12.75" customHeight="1">
      <c r="A139" s="455" t="s">
        <v>1764</v>
      </c>
      <c r="B139" s="455">
        <v>1</v>
      </c>
      <c r="C139" s="455">
        <v>1</v>
      </c>
      <c r="D139" s="482">
        <v>2022</v>
      </c>
      <c r="E139" s="456" t="s">
        <v>1793</v>
      </c>
      <c r="F139" s="503"/>
      <c r="G139" s="503"/>
      <c r="H139" s="502">
        <f t="shared" ca="1" si="2"/>
        <v>0</v>
      </c>
      <c r="I139" s="503"/>
      <c r="J139" s="457"/>
      <c r="K139" s="436">
        <f t="shared" ca="1" si="3"/>
        <v>181.22</v>
      </c>
      <c r="L139" s="458" t="s">
        <v>1794</v>
      </c>
      <c r="M139" s="504">
        <v>290.2</v>
      </c>
      <c r="N139" s="484"/>
      <c r="O139" s="421"/>
    </row>
    <row r="140" spans="1:15" ht="12.75" customHeight="1">
      <c r="A140" s="455" t="s">
        <v>1764</v>
      </c>
      <c r="B140" s="455">
        <v>1</v>
      </c>
      <c r="C140" s="455">
        <v>1</v>
      </c>
      <c r="D140" s="482">
        <v>2022</v>
      </c>
      <c r="E140" s="456" t="s">
        <v>1795</v>
      </c>
      <c r="F140" s="503"/>
      <c r="G140" s="503"/>
      <c r="H140" s="502">
        <f t="shared" ca="1" si="2"/>
        <v>0</v>
      </c>
      <c r="I140" s="503"/>
      <c r="J140" s="457"/>
      <c r="K140" s="436">
        <f t="shared" ca="1" si="3"/>
        <v>181.22</v>
      </c>
      <c r="L140" s="458" t="s">
        <v>992</v>
      </c>
      <c r="M140" s="504">
        <v>290.2</v>
      </c>
      <c r="N140" s="484"/>
      <c r="O140" s="421"/>
    </row>
    <row r="141" spans="1:15" ht="12.75" customHeight="1">
      <c r="A141" s="455" t="s">
        <v>1764</v>
      </c>
      <c r="B141" s="455">
        <v>1</v>
      </c>
      <c r="C141" s="455">
        <v>1</v>
      </c>
      <c r="D141" s="455">
        <v>2022</v>
      </c>
      <c r="E141" s="456" t="s">
        <v>1796</v>
      </c>
      <c r="F141" s="464"/>
      <c r="G141" s="481"/>
      <c r="H141" s="502">
        <f t="shared" ca="1" si="2"/>
        <v>0</v>
      </c>
      <c r="I141" s="481"/>
      <c r="J141" s="464"/>
      <c r="K141" s="436">
        <f t="shared" ca="1" si="3"/>
        <v>181.22</v>
      </c>
      <c r="L141" s="458" t="s">
        <v>1797</v>
      </c>
      <c r="M141" s="504">
        <v>234.35</v>
      </c>
      <c r="N141" s="455"/>
      <c r="O141" s="421"/>
    </row>
    <row r="142" spans="1:15" ht="12.75" customHeight="1">
      <c r="A142" s="455" t="s">
        <v>1764</v>
      </c>
      <c r="B142" s="455">
        <v>1</v>
      </c>
      <c r="C142" s="455">
        <v>1</v>
      </c>
      <c r="D142" s="455">
        <v>2022</v>
      </c>
      <c r="E142" s="456" t="s">
        <v>1798</v>
      </c>
      <c r="F142" s="464"/>
      <c r="G142" s="481"/>
      <c r="H142" s="502">
        <f t="shared" ca="1" si="2"/>
        <v>0</v>
      </c>
      <c r="I142" s="481"/>
      <c r="J142" s="464"/>
      <c r="K142" s="436">
        <f t="shared" ca="1" si="3"/>
        <v>181.22</v>
      </c>
      <c r="L142" s="458" t="s">
        <v>998</v>
      </c>
      <c r="M142" s="504">
        <v>234.35</v>
      </c>
      <c r="N142" s="455"/>
      <c r="O142" s="421"/>
    </row>
    <row r="143" spans="1:15" ht="12.75" customHeight="1">
      <c r="A143" s="455" t="s">
        <v>1764</v>
      </c>
      <c r="B143" s="455">
        <v>1</v>
      </c>
      <c r="C143" s="455">
        <v>1</v>
      </c>
      <c r="D143" s="455">
        <v>2022</v>
      </c>
      <c r="E143" s="456" t="s">
        <v>1799</v>
      </c>
      <c r="F143" s="464"/>
      <c r="G143" s="481"/>
      <c r="H143" s="502">
        <f t="shared" ca="1" si="2"/>
        <v>0</v>
      </c>
      <c r="I143" s="481"/>
      <c r="J143" s="464"/>
      <c r="K143" s="436">
        <f t="shared" ca="1" si="3"/>
        <v>181.22</v>
      </c>
      <c r="L143" s="458" t="s">
        <v>1800</v>
      </c>
      <c r="M143" s="504">
        <v>361.89</v>
      </c>
      <c r="N143" s="455"/>
      <c r="O143" s="421"/>
    </row>
    <row r="144" spans="1:15" ht="12.75" customHeight="1">
      <c r="A144" s="455" t="s">
        <v>1764</v>
      </c>
      <c r="B144" s="455">
        <v>1</v>
      </c>
      <c r="C144" s="455">
        <v>1</v>
      </c>
      <c r="D144" s="455">
        <v>2022</v>
      </c>
      <c r="E144" s="456" t="s">
        <v>1801</v>
      </c>
      <c r="F144" s="464"/>
      <c r="G144" s="481"/>
      <c r="H144" s="502">
        <f t="shared" ca="1" si="2"/>
        <v>0</v>
      </c>
      <c r="I144" s="481"/>
      <c r="J144" s="464"/>
      <c r="K144" s="436">
        <f t="shared" ca="1" si="3"/>
        <v>181.22</v>
      </c>
      <c r="L144" s="458" t="s">
        <v>1004</v>
      </c>
      <c r="M144" s="504">
        <v>361.89</v>
      </c>
      <c r="N144" s="455"/>
      <c r="O144" s="421"/>
    </row>
    <row r="145" spans="1:15" ht="12.75" customHeight="1">
      <c r="A145" s="455" t="s">
        <v>1764</v>
      </c>
      <c r="B145" s="455">
        <v>1</v>
      </c>
      <c r="C145" s="455">
        <v>1</v>
      </c>
      <c r="D145" s="455">
        <v>2022</v>
      </c>
      <c r="E145" s="485" t="s">
        <v>1802</v>
      </c>
      <c r="F145" s="464"/>
      <c r="G145" s="481"/>
      <c r="H145" s="502">
        <f t="shared" ca="1" si="2"/>
        <v>0</v>
      </c>
      <c r="I145" s="481"/>
      <c r="J145" s="464"/>
      <c r="K145" s="436">
        <f t="shared" ca="1" si="3"/>
        <v>181.22</v>
      </c>
      <c r="L145" s="458" t="s">
        <v>1803</v>
      </c>
      <c r="M145" s="504">
        <v>259.27999999999997</v>
      </c>
      <c r="N145" s="455"/>
      <c r="O145" s="421"/>
    </row>
    <row r="146" spans="1:15" ht="12.75" customHeight="1">
      <c r="A146" s="455" t="s">
        <v>1764</v>
      </c>
      <c r="B146" s="455">
        <v>1</v>
      </c>
      <c r="C146" s="455">
        <v>1</v>
      </c>
      <c r="D146" s="455">
        <v>2022</v>
      </c>
      <c r="E146" s="456" t="s">
        <v>1804</v>
      </c>
      <c r="F146" s="464"/>
      <c r="G146" s="481"/>
      <c r="H146" s="502">
        <f t="shared" ca="1" si="2"/>
        <v>0</v>
      </c>
      <c r="I146" s="481"/>
      <c r="J146" s="464"/>
      <c r="K146" s="436">
        <f t="shared" ca="1" si="3"/>
        <v>181.22</v>
      </c>
      <c r="L146" s="458" t="s">
        <v>1007</v>
      </c>
      <c r="M146" s="504">
        <v>259.27999999999997</v>
      </c>
      <c r="N146" s="455"/>
      <c r="O146" s="421"/>
    </row>
    <row r="147" spans="1:15" ht="12.75" customHeight="1">
      <c r="A147" s="455" t="s">
        <v>1764</v>
      </c>
      <c r="B147" s="455">
        <v>1</v>
      </c>
      <c r="C147" s="455">
        <v>1</v>
      </c>
      <c r="D147" s="455">
        <v>2022</v>
      </c>
      <c r="E147" s="456" t="s">
        <v>1805</v>
      </c>
      <c r="F147" s="464"/>
      <c r="G147" s="481"/>
      <c r="H147" s="502">
        <f t="shared" ca="1" si="2"/>
        <v>0</v>
      </c>
      <c r="I147" s="481"/>
      <c r="J147" s="464"/>
      <c r="K147" s="436">
        <f t="shared" ca="1" si="3"/>
        <v>181.22</v>
      </c>
      <c r="L147" s="458" t="s">
        <v>1806</v>
      </c>
      <c r="M147" s="504">
        <v>221.43</v>
      </c>
      <c r="N147" s="455"/>
      <c r="O147" s="421"/>
    </row>
    <row r="148" spans="1:15" ht="12.75" customHeight="1">
      <c r="A148" s="455" t="s">
        <v>1764</v>
      </c>
      <c r="B148" s="455">
        <v>1</v>
      </c>
      <c r="C148" s="455">
        <v>1</v>
      </c>
      <c r="D148" s="455">
        <v>2022</v>
      </c>
      <c r="E148" s="456" t="s">
        <v>1807</v>
      </c>
      <c r="F148" s="464"/>
      <c r="G148" s="481"/>
      <c r="H148" s="502">
        <f t="shared" ca="1" si="2"/>
        <v>0</v>
      </c>
      <c r="I148" s="481"/>
      <c r="J148" s="464"/>
      <c r="K148" s="436">
        <f t="shared" ca="1" si="3"/>
        <v>181.22</v>
      </c>
      <c r="L148" s="458" t="s">
        <v>1010</v>
      </c>
      <c r="M148" s="504">
        <v>221.43</v>
      </c>
      <c r="N148" s="455"/>
      <c r="O148" s="421"/>
    </row>
    <row r="149" spans="1:15" ht="12.95" customHeight="1">
      <c r="A149" s="455" t="s">
        <v>1764</v>
      </c>
      <c r="B149" s="455">
        <v>1</v>
      </c>
      <c r="C149" s="455">
        <v>1</v>
      </c>
      <c r="D149" s="455">
        <v>2022</v>
      </c>
      <c r="E149" s="456" t="s">
        <v>1808</v>
      </c>
      <c r="F149" s="464"/>
      <c r="G149" s="481"/>
      <c r="H149" s="502">
        <f t="shared" ca="1" si="2"/>
        <v>0</v>
      </c>
      <c r="I149" s="481"/>
      <c r="J149" s="464"/>
      <c r="K149" s="436">
        <f t="shared" ca="1" si="3"/>
        <v>181.22</v>
      </c>
      <c r="L149" s="458" t="s">
        <v>1809</v>
      </c>
      <c r="M149" s="504">
        <v>203.21</v>
      </c>
      <c r="N149" s="455"/>
      <c r="O149" s="421"/>
    </row>
    <row r="150" spans="1:15" ht="12.95" customHeight="1">
      <c r="A150" s="455" t="s">
        <v>1764</v>
      </c>
      <c r="B150" s="455">
        <v>1</v>
      </c>
      <c r="C150" s="455">
        <v>1</v>
      </c>
      <c r="D150" s="455">
        <v>2022</v>
      </c>
      <c r="E150" s="456" t="s">
        <v>1810</v>
      </c>
      <c r="F150" s="464"/>
      <c r="G150" s="481"/>
      <c r="H150" s="502">
        <f t="shared" ca="1" si="2"/>
        <v>0</v>
      </c>
      <c r="I150" s="481"/>
      <c r="J150" s="464"/>
      <c r="K150" s="436">
        <f t="shared" ca="1" si="3"/>
        <v>181.22</v>
      </c>
      <c r="L150" s="458" t="s">
        <v>1013</v>
      </c>
      <c r="M150" s="504">
        <v>203.21</v>
      </c>
      <c r="N150" s="455"/>
      <c r="O150" s="421"/>
    </row>
    <row r="151" spans="1:15" ht="12.95" customHeight="1">
      <c r="A151" s="455" t="s">
        <v>1764</v>
      </c>
      <c r="B151" s="505">
        <v>1</v>
      </c>
      <c r="C151" s="505">
        <v>1</v>
      </c>
      <c r="D151" s="506">
        <v>2022</v>
      </c>
      <c r="E151" s="456" t="s">
        <v>1811</v>
      </c>
      <c r="F151" s="503"/>
      <c r="G151" s="503"/>
      <c r="H151" s="502">
        <f t="shared" ca="1" si="2"/>
        <v>0</v>
      </c>
      <c r="I151" s="464"/>
      <c r="J151" s="464"/>
      <c r="K151" s="436">
        <f t="shared" ca="1" si="3"/>
        <v>181.22</v>
      </c>
      <c r="L151" s="458" t="s">
        <v>1812</v>
      </c>
      <c r="M151" s="504">
        <v>197.37</v>
      </c>
      <c r="N151" s="507"/>
      <c r="O151" s="421"/>
    </row>
    <row r="152" spans="1:15" ht="12.95" customHeight="1">
      <c r="A152" s="455" t="s">
        <v>1764</v>
      </c>
      <c r="B152" s="505">
        <v>1</v>
      </c>
      <c r="C152" s="505">
        <v>1</v>
      </c>
      <c r="D152" s="506">
        <v>2022</v>
      </c>
      <c r="E152" s="456" t="s">
        <v>1813</v>
      </c>
      <c r="F152" s="503"/>
      <c r="G152" s="503"/>
      <c r="H152" s="502">
        <f t="shared" ca="1" si="2"/>
        <v>0</v>
      </c>
      <c r="I152" s="464"/>
      <c r="J152" s="464"/>
      <c r="K152" s="436">
        <f t="shared" ca="1" si="3"/>
        <v>181.22</v>
      </c>
      <c r="L152" s="458" t="s">
        <v>1016</v>
      </c>
      <c r="M152" s="504">
        <v>197.37</v>
      </c>
      <c r="N152" s="484"/>
      <c r="O152" s="421"/>
    </row>
    <row r="153" spans="1:15" ht="12.95" customHeight="1">
      <c r="A153" s="508" t="s">
        <v>1814</v>
      </c>
      <c r="B153" s="508">
        <v>1</v>
      </c>
      <c r="C153" s="508">
        <v>1</v>
      </c>
      <c r="D153" s="508">
        <v>2022</v>
      </c>
      <c r="E153" s="509" t="s">
        <v>1815</v>
      </c>
      <c r="F153" s="510"/>
      <c r="G153" s="510"/>
      <c r="H153" s="502">
        <f t="shared" ca="1" si="2"/>
        <v>0</v>
      </c>
      <c r="I153" s="510"/>
      <c r="J153" s="510"/>
      <c r="K153" s="436">
        <f t="shared" ca="1" si="3"/>
        <v>181.22</v>
      </c>
      <c r="L153" s="511"/>
      <c r="M153" s="512"/>
      <c r="N153" s="513"/>
      <c r="O153" s="421"/>
    </row>
    <row r="154" spans="1:15" ht="12.95" customHeight="1">
      <c r="A154" s="514">
        <v>1</v>
      </c>
      <c r="B154" s="515">
        <v>5</v>
      </c>
      <c r="C154" s="515">
        <v>1</v>
      </c>
      <c r="D154" s="516">
        <v>2022</v>
      </c>
      <c r="E154" s="517" t="s">
        <v>1816</v>
      </c>
      <c r="F154" s="518"/>
      <c r="G154" s="519"/>
      <c r="H154" s="502">
        <f t="shared" ref="H154:H161" ca="1" si="4">IF(A154&lt;&gt;"",IF(INDIRECT(ADDRESS(ROW()-1,8))="",ROUND(SUM(INDIRECT(ADDRESS(ROW()-2,8)),F154,-G154),2),ROUND(SUM(INDIRECT(ADDRESS(ROW()-1,8)),F154,-G154),2)),"")</f>
        <v>0</v>
      </c>
      <c r="I154" s="520"/>
      <c r="J154" s="521">
        <v>23.49</v>
      </c>
      <c r="K154" s="436">
        <f t="shared" ref="K154:K161" ca="1" si="5">IF(A154&lt;&gt;"",IF(INDIRECT(ADDRESS(ROW()-1,11))="",ROUND(SUM(INDIRECT(ADDRESS(ROW()-2,11)),I154,-J154),2),ROUND(SUM(INDIRECT(ADDRESS(ROW()-1,11)),I154,-J154),2)),"")</f>
        <v>157.72999999999999</v>
      </c>
      <c r="L154" s="522"/>
      <c r="M154" s="523" t="str">
        <f t="shared" ref="M154" si="6">IF(LEN(L154)&gt;0,F154+G154+I154+J154,"")</f>
        <v/>
      </c>
      <c r="N154" s="524"/>
      <c r="O154" s="421"/>
    </row>
    <row r="155" spans="1:15" ht="12.95" customHeight="1">
      <c r="A155" s="514">
        <v>1</v>
      </c>
      <c r="B155" s="515">
        <v>5</v>
      </c>
      <c r="C155" s="515">
        <v>1</v>
      </c>
      <c r="D155" s="516">
        <v>2022</v>
      </c>
      <c r="E155" s="525" t="s">
        <v>1817</v>
      </c>
      <c r="F155" s="526"/>
      <c r="G155" s="527"/>
      <c r="H155" s="502">
        <f t="shared" ca="1" si="4"/>
        <v>0</v>
      </c>
      <c r="I155" s="520"/>
      <c r="J155" s="521"/>
      <c r="K155" s="436">
        <f t="shared" ca="1" si="5"/>
        <v>157.72999999999999</v>
      </c>
      <c r="L155" s="522" t="s">
        <v>702</v>
      </c>
      <c r="M155" s="523">
        <v>8.49</v>
      </c>
      <c r="N155" s="524"/>
      <c r="O155" s="421"/>
    </row>
    <row r="156" spans="1:15" ht="12.95" customHeight="1">
      <c r="A156" s="514">
        <v>1</v>
      </c>
      <c r="B156" s="515">
        <v>5</v>
      </c>
      <c r="C156" s="515">
        <v>1</v>
      </c>
      <c r="D156" s="516">
        <v>2022</v>
      </c>
      <c r="E156" s="525" t="s">
        <v>1818</v>
      </c>
      <c r="F156" s="526"/>
      <c r="G156" s="527"/>
      <c r="H156" s="502">
        <f t="shared" ca="1" si="4"/>
        <v>0</v>
      </c>
      <c r="I156" s="520"/>
      <c r="J156" s="521"/>
      <c r="K156" s="436">
        <f t="shared" ca="1" si="5"/>
        <v>157.72999999999999</v>
      </c>
      <c r="L156" s="522" t="s">
        <v>702</v>
      </c>
      <c r="M156" s="523">
        <v>5</v>
      </c>
      <c r="N156" s="524"/>
      <c r="O156" s="421"/>
    </row>
    <row r="157" spans="1:15" ht="12.95" customHeight="1">
      <c r="A157" s="514">
        <v>1</v>
      </c>
      <c r="B157" s="515">
        <v>5</v>
      </c>
      <c r="C157" s="515">
        <v>1</v>
      </c>
      <c r="D157" s="516">
        <v>2022</v>
      </c>
      <c r="E157" s="525" t="s">
        <v>1819</v>
      </c>
      <c r="F157" s="518"/>
      <c r="G157" s="519"/>
      <c r="H157" s="502">
        <f t="shared" ca="1" si="4"/>
        <v>0</v>
      </c>
      <c r="I157" s="520"/>
      <c r="J157" s="521"/>
      <c r="K157" s="436">
        <f t="shared" ca="1" si="5"/>
        <v>157.72999999999999</v>
      </c>
      <c r="L157" s="522" t="s">
        <v>702</v>
      </c>
      <c r="M157" s="523">
        <v>10</v>
      </c>
      <c r="N157" s="524"/>
      <c r="O157" s="421"/>
    </row>
    <row r="158" spans="1:15" ht="12.95" customHeight="1">
      <c r="A158" s="514">
        <v>2</v>
      </c>
      <c r="B158" s="514">
        <v>3</v>
      </c>
      <c r="C158" s="514">
        <v>2</v>
      </c>
      <c r="D158" s="514">
        <v>2022</v>
      </c>
      <c r="E158" s="517" t="s">
        <v>1820</v>
      </c>
      <c r="F158" s="526"/>
      <c r="G158" s="527"/>
      <c r="H158" s="502">
        <f t="shared" ca="1" si="4"/>
        <v>0</v>
      </c>
      <c r="I158" s="520"/>
      <c r="J158" s="521">
        <v>23.49</v>
      </c>
      <c r="K158" s="436">
        <f t="shared" ca="1" si="5"/>
        <v>134.24</v>
      </c>
      <c r="L158" s="522"/>
      <c r="M158" s="523" t="str">
        <f t="shared" ref="M158" si="7">IF(LEN(L158)&gt;0,F158+G158+I158+J158,"")</f>
        <v/>
      </c>
      <c r="N158" s="524"/>
      <c r="O158" s="421"/>
    </row>
    <row r="159" spans="1:15" ht="12.95" customHeight="1">
      <c r="A159" s="514">
        <v>2</v>
      </c>
      <c r="B159" s="514">
        <v>3</v>
      </c>
      <c r="C159" s="514">
        <v>2</v>
      </c>
      <c r="D159" s="514">
        <v>2022</v>
      </c>
      <c r="E159" s="525" t="s">
        <v>1817</v>
      </c>
      <c r="F159" s="526"/>
      <c r="G159" s="527"/>
      <c r="H159" s="502">
        <f t="shared" ca="1" si="4"/>
        <v>0</v>
      </c>
      <c r="I159" s="520"/>
      <c r="J159" s="521"/>
      <c r="K159" s="436">
        <f t="shared" ca="1" si="5"/>
        <v>134.24</v>
      </c>
      <c r="L159" s="522" t="s">
        <v>702</v>
      </c>
      <c r="M159" s="523">
        <v>8.49</v>
      </c>
      <c r="N159" s="524"/>
      <c r="O159" s="421"/>
    </row>
    <row r="160" spans="1:15" ht="12.95" customHeight="1">
      <c r="A160" s="514">
        <v>2</v>
      </c>
      <c r="B160" s="514">
        <v>3</v>
      </c>
      <c r="C160" s="514">
        <v>2</v>
      </c>
      <c r="D160" s="528">
        <v>2022</v>
      </c>
      <c r="E160" s="525" t="s">
        <v>1818</v>
      </c>
      <c r="F160" s="526"/>
      <c r="G160" s="527"/>
      <c r="H160" s="502">
        <f t="shared" ca="1" si="4"/>
        <v>0</v>
      </c>
      <c r="I160" s="520"/>
      <c r="J160" s="521"/>
      <c r="K160" s="436">
        <f t="shared" ca="1" si="5"/>
        <v>134.24</v>
      </c>
      <c r="L160" s="522" t="s">
        <v>702</v>
      </c>
      <c r="M160" s="523">
        <v>5</v>
      </c>
      <c r="N160" s="529"/>
      <c r="O160" s="421"/>
    </row>
    <row r="161" spans="1:15" ht="12.95" customHeight="1">
      <c r="A161" s="514">
        <v>2</v>
      </c>
      <c r="B161" s="514">
        <v>3</v>
      </c>
      <c r="C161" s="514">
        <v>2</v>
      </c>
      <c r="D161" s="528">
        <v>2022</v>
      </c>
      <c r="E161" s="525" t="s">
        <v>1819</v>
      </c>
      <c r="F161" s="518"/>
      <c r="G161" s="519"/>
      <c r="H161" s="502">
        <f t="shared" ca="1" si="4"/>
        <v>0</v>
      </c>
      <c r="I161" s="520"/>
      <c r="J161" s="521"/>
      <c r="K161" s="436">
        <f t="shared" ca="1" si="5"/>
        <v>134.24</v>
      </c>
      <c r="L161" s="522" t="s">
        <v>702</v>
      </c>
      <c r="M161" s="523">
        <v>10</v>
      </c>
      <c r="N161" s="530"/>
      <c r="O161" s="421"/>
    </row>
    <row r="162" spans="1:15" ht="12.95" customHeight="1">
      <c r="A162" s="514">
        <v>3</v>
      </c>
      <c r="B162" s="514">
        <v>3</v>
      </c>
      <c r="C162" s="514">
        <v>2</v>
      </c>
      <c r="D162" s="528">
        <v>2022</v>
      </c>
      <c r="E162" s="517" t="s">
        <v>1821</v>
      </c>
      <c r="F162" s="526"/>
      <c r="G162" s="520"/>
      <c r="H162" s="502">
        <f ca="1">IF(A162&lt;&gt;"",IF(INDIRECT(ADDRESS(ROW()-1,8))="",SUM(INDIRECT(ADDRESS(ROW()-2,8)),F162,-G162),SUM(INDIRECT(ADDRESS(ROW()-1,8)),F162,-G162)),"")</f>
        <v>0</v>
      </c>
      <c r="I162" s="526">
        <v>155.82</v>
      </c>
      <c r="J162" s="526"/>
      <c r="K162" s="436">
        <f ca="1">IF(A162&lt;&gt;"",IF(INDIRECT(ADDRESS(ROW()-1,11))="",SUM(INDIRECT(ADDRESS(ROW()-2,11)),I162,-J162),SUM(INDIRECT(ADDRESS(ROW()-1,11)),I162,-J162)),"")</f>
        <v>290.06</v>
      </c>
      <c r="L162" s="522" t="s">
        <v>1007</v>
      </c>
      <c r="M162" s="523">
        <f t="shared" ref="M162" si="8">IF(LEN(L162)&gt;0,F162+G162+I162+J162,"")</f>
        <v>155.82</v>
      </c>
      <c r="N162" s="530"/>
      <c r="O162" s="421"/>
    </row>
    <row r="163" spans="1:15" ht="12.95" customHeight="1">
      <c r="A163" s="514">
        <v>4</v>
      </c>
      <c r="B163" s="514">
        <v>3</v>
      </c>
      <c r="C163" s="514">
        <v>2</v>
      </c>
      <c r="D163" s="528">
        <v>2022</v>
      </c>
      <c r="E163" s="517" t="s">
        <v>1822</v>
      </c>
      <c r="F163" s="531"/>
      <c r="G163" s="532"/>
      <c r="H163" s="502">
        <f ca="1">IF(A163&lt;&gt;"",IF(INDIRECT(ADDRESS(ROW()-1,8))="",ROUND(SUM(INDIRECT(ADDRESS(ROW()-2,8)),F163,-G163),2),ROUND(SUM(INDIRECT(ADDRESS(ROW()-1,8)),F163,-G163),2)),"")</f>
        <v>0</v>
      </c>
      <c r="I163" s="520"/>
      <c r="J163" s="526"/>
      <c r="K163" s="436">
        <f ca="1">IF(A163&lt;&gt;"",IF(INDIRECT(ADDRESS(ROW()-1,11))="",ROUND(SUM(INDIRECT(ADDRESS(ROW()-2,11)),I163,-J163),2),ROUND(SUM(INDIRECT(ADDRESS(ROW()-1,11)),I163,-J163),2)),"")</f>
        <v>290.06</v>
      </c>
      <c r="L163" s="522" t="s">
        <v>723</v>
      </c>
      <c r="M163" s="523">
        <v>25</v>
      </c>
      <c r="N163" s="533"/>
      <c r="O163" s="421"/>
    </row>
    <row r="164" spans="1:15" ht="12.95" customHeight="1">
      <c r="A164" s="514">
        <v>4</v>
      </c>
      <c r="B164" s="514">
        <v>3</v>
      </c>
      <c r="C164" s="514">
        <v>2</v>
      </c>
      <c r="D164" s="528">
        <v>2022</v>
      </c>
      <c r="E164" s="525" t="s">
        <v>1823</v>
      </c>
      <c r="F164" s="531"/>
      <c r="G164" s="532"/>
      <c r="H164" s="502">
        <f ca="1">IF(A164&lt;&gt;"",IF(INDIRECT(ADDRESS(ROW()-1,8))="",ROUND(SUM(INDIRECT(ADDRESS(ROW()-2,8)),F164,-G164),2),ROUND(SUM(INDIRECT(ADDRESS(ROW()-1,8)),F164,-G164),2)),"")</f>
        <v>0</v>
      </c>
      <c r="I164" s="532"/>
      <c r="J164" s="526"/>
      <c r="K164" s="436">
        <f ca="1">IF(A164&lt;&gt;"",IF(INDIRECT(ADDRESS(ROW()-1,11))="",ROUND(SUM(INDIRECT(ADDRESS(ROW()-2,11)),I164,-J164),2),ROUND(SUM(INDIRECT(ADDRESS(ROW()-1,11)),I164,-J164),2)),"")</f>
        <v>290.06</v>
      </c>
      <c r="L164" s="522" t="s">
        <v>1824</v>
      </c>
      <c r="M164" s="523">
        <v>25</v>
      </c>
      <c r="N164" s="524"/>
      <c r="O164" s="421"/>
    </row>
    <row r="165" spans="1:15" ht="12.95" customHeight="1">
      <c r="A165" s="514">
        <v>5</v>
      </c>
      <c r="B165" s="514">
        <v>3</v>
      </c>
      <c r="C165" s="514">
        <v>2</v>
      </c>
      <c r="D165" s="528">
        <v>2022</v>
      </c>
      <c r="E165" s="517" t="s">
        <v>1825</v>
      </c>
      <c r="F165" s="520"/>
      <c r="G165" s="520"/>
      <c r="H165" s="502">
        <f t="shared" ref="H165:H176" ca="1" si="9">IF(A165&lt;&gt;"",IF(INDIRECT(ADDRESS(ROW()-1,8))="",SUM(INDIRECT(ADDRESS(ROW()-2,8)),F165,-G165),SUM(INDIRECT(ADDRESS(ROW()-1,8)),F165,-G165)),"")</f>
        <v>0</v>
      </c>
      <c r="I165" s="520"/>
      <c r="J165" s="526"/>
      <c r="K165" s="436">
        <f ca="1">IF(A165&lt;&gt;"",IF(INDIRECT(ADDRESS(ROW()-1,11))="",SUM(INDIRECT(ADDRESS(ROW()-2,11)),I165,-J165),SUM(INDIRECT(ADDRESS(ROW()-1,11)),I165,-J165)),"")</f>
        <v>290.06</v>
      </c>
      <c r="L165" s="522" t="s">
        <v>1252</v>
      </c>
      <c r="M165" s="523">
        <v>43</v>
      </c>
      <c r="N165" s="524"/>
      <c r="O165" s="421"/>
    </row>
    <row r="166" spans="1:15" ht="12.95" customHeight="1">
      <c r="A166" s="514">
        <v>5</v>
      </c>
      <c r="B166" s="514">
        <v>3</v>
      </c>
      <c r="C166" s="514">
        <v>2</v>
      </c>
      <c r="D166" s="528">
        <v>2022</v>
      </c>
      <c r="E166" s="525" t="s">
        <v>1826</v>
      </c>
      <c r="F166" s="520"/>
      <c r="G166" s="520"/>
      <c r="H166" s="502">
        <f t="shared" ca="1" si="9"/>
        <v>0</v>
      </c>
      <c r="I166" s="526"/>
      <c r="J166" s="526"/>
      <c r="K166" s="436">
        <f ca="1">IF(A166&lt;&gt;"",IF(INDIRECT(ADDRESS(ROW()-1,11))="",ROUND(SUM(INDIRECT(ADDRESS(ROW()-2,11)),I166,-J166),2),ROUND(SUM(INDIRECT(ADDRESS(ROW()-1,11)),I166,-J166),2)),"")</f>
        <v>290.06</v>
      </c>
      <c r="L166" s="528" t="s">
        <v>1745</v>
      </c>
      <c r="M166" s="523">
        <v>-43</v>
      </c>
      <c r="N166" s="524"/>
      <c r="O166" s="421"/>
    </row>
    <row r="167" spans="1:15" ht="12.95" customHeight="1">
      <c r="A167" s="514">
        <v>6</v>
      </c>
      <c r="B167" s="514">
        <v>3</v>
      </c>
      <c r="C167" s="514">
        <v>2</v>
      </c>
      <c r="D167" s="528">
        <v>2022</v>
      </c>
      <c r="E167" s="517" t="s">
        <v>1827</v>
      </c>
      <c r="F167" s="520"/>
      <c r="G167" s="520"/>
      <c r="H167" s="502">
        <f t="shared" ca="1" si="9"/>
        <v>0</v>
      </c>
      <c r="I167" s="520"/>
      <c r="J167" s="526"/>
      <c r="K167" s="436">
        <f ca="1">IF(A167&lt;&gt;"",IF(INDIRECT(ADDRESS(ROW()-1,11))="",SUM(INDIRECT(ADDRESS(ROW()-2,11)),I167,-J167),SUM(INDIRECT(ADDRESS(ROW()-1,11)),I167,-J167)),"")</f>
        <v>290.06</v>
      </c>
      <c r="L167" s="522" t="s">
        <v>1253</v>
      </c>
      <c r="M167" s="523">
        <v>43</v>
      </c>
      <c r="N167" s="524"/>
      <c r="O167" s="421"/>
    </row>
    <row r="168" spans="1:15" ht="12.95" customHeight="1">
      <c r="A168" s="514">
        <v>6</v>
      </c>
      <c r="B168" s="514">
        <v>3</v>
      </c>
      <c r="C168" s="514">
        <v>2</v>
      </c>
      <c r="D168" s="528">
        <v>2022</v>
      </c>
      <c r="E168" s="525" t="s">
        <v>1828</v>
      </c>
      <c r="F168" s="520"/>
      <c r="G168" s="520"/>
      <c r="H168" s="502">
        <f t="shared" ca="1" si="9"/>
        <v>0</v>
      </c>
      <c r="I168" s="526"/>
      <c r="J168" s="526"/>
      <c r="K168" s="436">
        <f ca="1">IF(A168&lt;&gt;"",IF(INDIRECT(ADDRESS(ROW()-1,11))="",ROUND(SUM(INDIRECT(ADDRESS(ROW()-2,11)),I168,-J168),2),ROUND(SUM(INDIRECT(ADDRESS(ROW()-1,11)),I168,-J168),2)),"")</f>
        <v>290.06</v>
      </c>
      <c r="L168" s="528" t="s">
        <v>1745</v>
      </c>
      <c r="M168" s="523">
        <v>-43</v>
      </c>
      <c r="N168" s="524"/>
      <c r="O168" s="421"/>
    </row>
    <row r="169" spans="1:15" ht="12.95" customHeight="1">
      <c r="A169" s="514">
        <v>7</v>
      </c>
      <c r="B169" s="514">
        <v>3</v>
      </c>
      <c r="C169" s="514">
        <v>2</v>
      </c>
      <c r="D169" s="514">
        <v>2022</v>
      </c>
      <c r="E169" s="517" t="s">
        <v>1829</v>
      </c>
      <c r="F169" s="520"/>
      <c r="G169" s="520"/>
      <c r="H169" s="502">
        <f t="shared" ca="1" si="9"/>
        <v>0</v>
      </c>
      <c r="I169" s="520"/>
      <c r="J169" s="526"/>
      <c r="K169" s="436">
        <f ca="1">IF(A169&lt;&gt;"",IF(INDIRECT(ADDRESS(ROW()-1,11))="",SUM(INDIRECT(ADDRESS(ROW()-2,11)),I169,-J169),SUM(INDIRECT(ADDRESS(ROW()-1,11)),I169,-J169)),"")</f>
        <v>290.06</v>
      </c>
      <c r="L169" s="522" t="s">
        <v>1254</v>
      </c>
      <c r="M169" s="523">
        <v>43</v>
      </c>
      <c r="N169" s="530"/>
      <c r="O169" s="421"/>
    </row>
    <row r="170" spans="1:15" ht="12.95" customHeight="1">
      <c r="A170" s="514">
        <v>7</v>
      </c>
      <c r="B170" s="514">
        <v>3</v>
      </c>
      <c r="C170" s="514">
        <v>2</v>
      </c>
      <c r="D170" s="514">
        <v>2022</v>
      </c>
      <c r="E170" s="525" t="s">
        <v>1830</v>
      </c>
      <c r="F170" s="520"/>
      <c r="G170" s="520"/>
      <c r="H170" s="502">
        <f t="shared" ca="1" si="9"/>
        <v>0</v>
      </c>
      <c r="I170" s="526"/>
      <c r="J170" s="526"/>
      <c r="K170" s="436">
        <f ca="1">IF(A170&lt;&gt;"",IF(INDIRECT(ADDRESS(ROW()-1,11))="",ROUND(SUM(INDIRECT(ADDRESS(ROW()-2,11)),I170,-J170),2),ROUND(SUM(INDIRECT(ADDRESS(ROW()-1,11)),I170,-J170),2)),"")</f>
        <v>290.06</v>
      </c>
      <c r="L170" s="528" t="s">
        <v>1745</v>
      </c>
      <c r="M170" s="523">
        <v>-43</v>
      </c>
      <c r="N170" s="530"/>
      <c r="O170" s="421"/>
    </row>
    <row r="171" spans="1:15" ht="12.95" customHeight="1">
      <c r="A171" s="514">
        <v>8</v>
      </c>
      <c r="B171" s="514">
        <v>10</v>
      </c>
      <c r="C171" s="514">
        <v>2</v>
      </c>
      <c r="D171" s="514">
        <v>2022</v>
      </c>
      <c r="E171" s="517" t="s">
        <v>1831</v>
      </c>
      <c r="F171" s="526"/>
      <c r="G171" s="526"/>
      <c r="H171" s="502">
        <f t="shared" ca="1" si="9"/>
        <v>0</v>
      </c>
      <c r="I171" s="526"/>
      <c r="J171" s="526"/>
      <c r="K171" s="534">
        <f t="shared" ref="K171:K176" ca="1" si="10">IF(A171&lt;&gt;"",IF(INDIRECT(ADDRESS(ROW()-1,11))="",SUM(INDIRECT(ADDRESS(ROW()-2,11)),I171,-J171),SUM(INDIRECT(ADDRESS(ROW()-1,11)),I171,-J171)),"")</f>
        <v>290.06</v>
      </c>
      <c r="L171" s="522" t="s">
        <v>742</v>
      </c>
      <c r="M171" s="535">
        <v>424.05</v>
      </c>
      <c r="N171" s="524"/>
      <c r="O171" s="421"/>
    </row>
    <row r="172" spans="1:15" ht="12.95" customHeight="1">
      <c r="A172" s="514">
        <v>8</v>
      </c>
      <c r="B172" s="514">
        <v>10</v>
      </c>
      <c r="C172" s="514">
        <v>2</v>
      </c>
      <c r="D172" s="514">
        <v>2022</v>
      </c>
      <c r="E172" s="525" t="s">
        <v>1832</v>
      </c>
      <c r="F172" s="526"/>
      <c r="G172" s="526"/>
      <c r="H172" s="502">
        <f t="shared" ca="1" si="9"/>
        <v>0</v>
      </c>
      <c r="I172" s="526"/>
      <c r="J172" s="526"/>
      <c r="K172" s="534">
        <f t="shared" ca="1" si="10"/>
        <v>290.06</v>
      </c>
      <c r="L172" s="536" t="s">
        <v>1824</v>
      </c>
      <c r="M172" s="535">
        <v>424.05</v>
      </c>
      <c r="N172" s="524"/>
      <c r="O172" s="421"/>
    </row>
    <row r="173" spans="1:15" ht="12.95" customHeight="1">
      <c r="A173" s="514">
        <v>9</v>
      </c>
      <c r="B173" s="514">
        <v>10</v>
      </c>
      <c r="C173" s="514">
        <v>2</v>
      </c>
      <c r="D173" s="514">
        <v>2022</v>
      </c>
      <c r="E173" s="517" t="s">
        <v>1833</v>
      </c>
      <c r="F173" s="526"/>
      <c r="G173" s="526"/>
      <c r="H173" s="502">
        <f t="shared" ca="1" si="9"/>
        <v>0</v>
      </c>
      <c r="I173" s="526"/>
      <c r="J173" s="526"/>
      <c r="K173" s="534">
        <f t="shared" ca="1" si="10"/>
        <v>290.06</v>
      </c>
      <c r="L173" s="522" t="s">
        <v>744</v>
      </c>
      <c r="M173" s="535">
        <v>424.05</v>
      </c>
      <c r="N173" s="530"/>
      <c r="O173" s="421"/>
    </row>
    <row r="174" spans="1:15" ht="12.95" customHeight="1">
      <c r="A174" s="514">
        <v>9</v>
      </c>
      <c r="B174" s="514">
        <v>10</v>
      </c>
      <c r="C174" s="514">
        <v>2</v>
      </c>
      <c r="D174" s="528">
        <v>2022</v>
      </c>
      <c r="E174" s="525" t="s">
        <v>1834</v>
      </c>
      <c r="F174" s="526"/>
      <c r="G174" s="526"/>
      <c r="H174" s="502">
        <f t="shared" ca="1" si="9"/>
        <v>0</v>
      </c>
      <c r="I174" s="526"/>
      <c r="J174" s="526"/>
      <c r="K174" s="534">
        <f t="shared" ca="1" si="10"/>
        <v>290.06</v>
      </c>
      <c r="L174" s="536" t="s">
        <v>1824</v>
      </c>
      <c r="M174" s="535">
        <v>424.05</v>
      </c>
      <c r="N174" s="530"/>
      <c r="O174" s="421"/>
    </row>
    <row r="175" spans="1:15" ht="12.95" customHeight="1">
      <c r="A175" s="514">
        <v>10</v>
      </c>
      <c r="B175" s="514">
        <v>10</v>
      </c>
      <c r="C175" s="514">
        <v>2</v>
      </c>
      <c r="D175" s="528">
        <v>2022</v>
      </c>
      <c r="E175" s="517" t="s">
        <v>1835</v>
      </c>
      <c r="F175" s="537"/>
      <c r="G175" s="526"/>
      <c r="H175" s="502">
        <f t="shared" ca="1" si="9"/>
        <v>0</v>
      </c>
      <c r="I175" s="526"/>
      <c r="J175" s="526"/>
      <c r="K175" s="534">
        <f t="shared" ca="1" si="10"/>
        <v>290.06</v>
      </c>
      <c r="L175" s="522" t="s">
        <v>746</v>
      </c>
      <c r="M175" s="535">
        <v>424.05</v>
      </c>
      <c r="N175" s="530"/>
      <c r="O175" s="421"/>
    </row>
    <row r="176" spans="1:15" ht="12.95" customHeight="1">
      <c r="A176" s="514">
        <v>10</v>
      </c>
      <c r="B176" s="514">
        <v>10</v>
      </c>
      <c r="C176" s="514">
        <v>2</v>
      </c>
      <c r="D176" s="514">
        <v>2022</v>
      </c>
      <c r="E176" s="525" t="s">
        <v>1836</v>
      </c>
      <c r="F176" s="537"/>
      <c r="G176" s="526"/>
      <c r="H176" s="502">
        <f t="shared" ca="1" si="9"/>
        <v>0</v>
      </c>
      <c r="I176" s="526"/>
      <c r="J176" s="526"/>
      <c r="K176" s="534">
        <f t="shared" ca="1" si="10"/>
        <v>290.06</v>
      </c>
      <c r="L176" s="536" t="s">
        <v>1824</v>
      </c>
      <c r="M176" s="535">
        <v>424.05</v>
      </c>
      <c r="N176" s="530"/>
      <c r="O176" s="421"/>
    </row>
    <row r="177" spans="1:15" ht="12.95" customHeight="1">
      <c r="A177" s="514">
        <v>11</v>
      </c>
      <c r="B177" s="514">
        <v>10</v>
      </c>
      <c r="C177" s="514">
        <v>2</v>
      </c>
      <c r="D177" s="514">
        <v>2022</v>
      </c>
      <c r="E177" s="333" t="s">
        <v>1837</v>
      </c>
      <c r="F177" s="531"/>
      <c r="G177" s="532"/>
      <c r="H177" s="502">
        <f t="shared" ref="H177:H186" ca="1" si="11">IF(A177&lt;&gt;"",IF(INDIRECT(ADDRESS(ROW()-1,8))="",ROUND(SUM(INDIRECT(ADDRESS(ROW()-2,8)),F177,-G177),2),ROUND(SUM(INDIRECT(ADDRESS(ROW()-1,8)),F177,-G177),2)),"")</f>
        <v>0</v>
      </c>
      <c r="I177" s="526"/>
      <c r="J177" s="526"/>
      <c r="K177" s="436">
        <f t="shared" ref="K177:K186" ca="1" si="12">IF(A177&lt;&gt;"",IF(INDIRECT(ADDRESS(ROW()-1,11))="",ROUND(SUM(INDIRECT(ADDRESS(ROW()-2,11)),I177,-J177),2),ROUND(SUM(INDIRECT(ADDRESS(ROW()-1,11)),I177,-J177),2)),"")</f>
        <v>290.06</v>
      </c>
      <c r="L177" s="522" t="s">
        <v>757</v>
      </c>
      <c r="M177" s="538">
        <v>102.85</v>
      </c>
      <c r="N177" s="530"/>
      <c r="O177" s="421"/>
    </row>
    <row r="178" spans="1:15" ht="12.95" customHeight="1">
      <c r="A178" s="539">
        <v>11</v>
      </c>
      <c r="B178" s="514">
        <v>10</v>
      </c>
      <c r="C178" s="514">
        <v>2</v>
      </c>
      <c r="D178" s="514">
        <v>2022</v>
      </c>
      <c r="E178" s="328" t="s">
        <v>1838</v>
      </c>
      <c r="F178" s="531"/>
      <c r="G178" s="532"/>
      <c r="H178" s="502">
        <f t="shared" ca="1" si="11"/>
        <v>0</v>
      </c>
      <c r="I178" s="526"/>
      <c r="J178" s="526"/>
      <c r="K178" s="436">
        <f t="shared" ca="1" si="12"/>
        <v>290.06</v>
      </c>
      <c r="L178" s="540" t="s">
        <v>1824</v>
      </c>
      <c r="M178" s="538">
        <v>102.85</v>
      </c>
      <c r="N178" s="524"/>
      <c r="O178" s="421"/>
    </row>
    <row r="179" spans="1:15" ht="12.95" customHeight="1">
      <c r="A179" s="514">
        <v>12</v>
      </c>
      <c r="B179" s="514">
        <v>23</v>
      </c>
      <c r="C179" s="514">
        <v>2</v>
      </c>
      <c r="D179" s="514">
        <v>2022</v>
      </c>
      <c r="E179" s="333" t="s">
        <v>1839</v>
      </c>
      <c r="F179" s="541"/>
      <c r="G179" s="542"/>
      <c r="H179" s="435">
        <f t="shared" ca="1" si="11"/>
        <v>0</v>
      </c>
      <c r="I179" s="541"/>
      <c r="J179" s="541"/>
      <c r="K179" s="436">
        <f t="shared" ca="1" si="12"/>
        <v>290.06</v>
      </c>
      <c r="L179" s="522" t="s">
        <v>1252</v>
      </c>
      <c r="M179" s="523">
        <v>25.83</v>
      </c>
      <c r="N179" s="524"/>
      <c r="O179" s="421"/>
    </row>
    <row r="180" spans="1:15" ht="12.95" customHeight="1">
      <c r="A180" s="514">
        <v>13</v>
      </c>
      <c r="B180" s="514">
        <v>23</v>
      </c>
      <c r="C180" s="514">
        <v>2</v>
      </c>
      <c r="D180" s="528">
        <v>2022</v>
      </c>
      <c r="E180" s="333" t="s">
        <v>1840</v>
      </c>
      <c r="F180" s="541"/>
      <c r="G180" s="542"/>
      <c r="H180" s="435">
        <f t="shared" ca="1" si="11"/>
        <v>0</v>
      </c>
      <c r="I180" s="541"/>
      <c r="J180" s="541"/>
      <c r="K180" s="436">
        <f t="shared" ca="1" si="12"/>
        <v>290.06</v>
      </c>
      <c r="L180" s="522" t="s">
        <v>1253</v>
      </c>
      <c r="M180" s="523">
        <v>25.83</v>
      </c>
      <c r="N180" s="533"/>
      <c r="O180" s="421"/>
    </row>
    <row r="181" spans="1:15" ht="12.95" customHeight="1">
      <c r="A181" s="514">
        <v>14</v>
      </c>
      <c r="B181" s="514">
        <v>23</v>
      </c>
      <c r="C181" s="514">
        <v>2</v>
      </c>
      <c r="D181" s="528">
        <v>2022</v>
      </c>
      <c r="E181" s="333" t="s">
        <v>1841</v>
      </c>
      <c r="F181" s="541"/>
      <c r="G181" s="542"/>
      <c r="H181" s="435">
        <f t="shared" ca="1" si="11"/>
        <v>0</v>
      </c>
      <c r="I181" s="541"/>
      <c r="J181" s="541"/>
      <c r="K181" s="436">
        <f t="shared" ca="1" si="12"/>
        <v>290.06</v>
      </c>
      <c r="L181" s="522" t="s">
        <v>1254</v>
      </c>
      <c r="M181" s="523">
        <v>25.83</v>
      </c>
      <c r="N181" s="533"/>
      <c r="O181" s="421"/>
    </row>
    <row r="182" spans="1:15" ht="12.95" customHeight="1">
      <c r="A182" s="539">
        <v>15</v>
      </c>
      <c r="B182" s="514">
        <v>23</v>
      </c>
      <c r="C182" s="514">
        <v>2</v>
      </c>
      <c r="D182" s="528">
        <v>2022</v>
      </c>
      <c r="E182" s="525" t="s">
        <v>1842</v>
      </c>
      <c r="F182" s="537"/>
      <c r="G182" s="526"/>
      <c r="H182" s="435">
        <f t="shared" ca="1" si="11"/>
        <v>0</v>
      </c>
      <c r="I182" s="526"/>
      <c r="J182" s="526"/>
      <c r="K182" s="436">
        <f t="shared" ca="1" si="12"/>
        <v>290.06</v>
      </c>
      <c r="L182" s="540" t="s">
        <v>1745</v>
      </c>
      <c r="M182" s="523">
        <v>-77.489999999999995</v>
      </c>
      <c r="N182" s="533"/>
      <c r="O182" s="421"/>
    </row>
    <row r="183" spans="1:15" ht="12.95" customHeight="1">
      <c r="A183" s="514">
        <v>16</v>
      </c>
      <c r="B183" s="514">
        <v>23</v>
      </c>
      <c r="C183" s="514">
        <v>2</v>
      </c>
      <c r="D183" s="528">
        <v>2022</v>
      </c>
      <c r="E183" s="543" t="s">
        <v>1843</v>
      </c>
      <c r="F183" s="541"/>
      <c r="G183" s="542"/>
      <c r="H183" s="435">
        <f t="shared" ca="1" si="11"/>
        <v>0</v>
      </c>
      <c r="I183" s="541"/>
      <c r="J183" s="541">
        <v>76.45</v>
      </c>
      <c r="K183" s="436">
        <f t="shared" ca="1" si="12"/>
        <v>213.61</v>
      </c>
      <c r="L183" s="522" t="s">
        <v>924</v>
      </c>
      <c r="M183" s="523">
        <f>IF(LEN(L183)&gt;0,F183+G183+I183+J183,"")</f>
        <v>76.45</v>
      </c>
      <c r="N183" s="524"/>
      <c r="O183" s="421"/>
    </row>
    <row r="184" spans="1:15" ht="12.95" customHeight="1">
      <c r="A184" s="514">
        <v>16</v>
      </c>
      <c r="B184" s="514">
        <v>23</v>
      </c>
      <c r="C184" s="514">
        <v>2</v>
      </c>
      <c r="D184" s="528">
        <v>2022</v>
      </c>
      <c r="E184" s="525" t="s">
        <v>1842</v>
      </c>
      <c r="F184" s="541"/>
      <c r="G184" s="542"/>
      <c r="H184" s="435">
        <f t="shared" ca="1" si="11"/>
        <v>0</v>
      </c>
      <c r="I184" s="541"/>
      <c r="J184" s="541"/>
      <c r="K184" s="436">
        <f t="shared" ca="1" si="12"/>
        <v>213.61</v>
      </c>
      <c r="L184" s="540" t="s">
        <v>1745</v>
      </c>
      <c r="M184" s="523">
        <v>-76.45</v>
      </c>
      <c r="N184" s="524"/>
      <c r="O184" s="421"/>
    </row>
    <row r="185" spans="1:15" ht="12.95" customHeight="1">
      <c r="A185" s="514">
        <v>17</v>
      </c>
      <c r="B185" s="514">
        <v>23</v>
      </c>
      <c r="C185" s="514">
        <v>2</v>
      </c>
      <c r="D185" s="528">
        <v>2022</v>
      </c>
      <c r="E185" s="543" t="s">
        <v>1844</v>
      </c>
      <c r="F185" s="541"/>
      <c r="G185" s="542"/>
      <c r="H185" s="435">
        <f t="shared" ca="1" si="11"/>
        <v>0</v>
      </c>
      <c r="I185" s="541"/>
      <c r="J185" s="541">
        <v>102.85</v>
      </c>
      <c r="K185" s="436">
        <f t="shared" ca="1" si="12"/>
        <v>110.76</v>
      </c>
      <c r="L185" s="522"/>
      <c r="M185" s="523"/>
      <c r="N185" s="524"/>
      <c r="O185" s="421"/>
    </row>
    <row r="186" spans="1:15" ht="12.95" customHeight="1">
      <c r="A186" s="539">
        <v>17</v>
      </c>
      <c r="B186" s="514">
        <v>23</v>
      </c>
      <c r="C186" s="514">
        <v>2</v>
      </c>
      <c r="D186" s="528">
        <v>2022</v>
      </c>
      <c r="E186" s="525" t="s">
        <v>1845</v>
      </c>
      <c r="F186" s="541"/>
      <c r="G186" s="542"/>
      <c r="H186" s="435">
        <f t="shared" ca="1" si="11"/>
        <v>0</v>
      </c>
      <c r="I186" s="541"/>
      <c r="J186" s="541"/>
      <c r="K186" s="436">
        <f t="shared" ca="1" si="12"/>
        <v>110.76</v>
      </c>
      <c r="L186" s="540" t="s">
        <v>1824</v>
      </c>
      <c r="M186" s="523">
        <v>-102.85</v>
      </c>
      <c r="N186" s="529"/>
      <c r="O186" s="421"/>
    </row>
    <row r="187" spans="1:15" ht="12.95" customHeight="1">
      <c r="A187" s="514">
        <v>18</v>
      </c>
      <c r="B187" s="514">
        <v>24</v>
      </c>
      <c r="C187" s="514">
        <v>2</v>
      </c>
      <c r="D187" s="528">
        <v>2022</v>
      </c>
      <c r="E187" s="517" t="s">
        <v>1846</v>
      </c>
      <c r="F187" s="526"/>
      <c r="G187" s="520"/>
      <c r="H187" s="502">
        <f ca="1">IF(A187&lt;&gt;"",IF(INDIRECT(ADDRESS(ROW()-1,8))="",SUM(INDIRECT(ADDRESS(ROW()-2,8)),F187,-G187),SUM(INDIRECT(ADDRESS(ROW()-1,8)),F187,-G187)),"")</f>
        <v>0</v>
      </c>
      <c r="I187" s="526">
        <v>150</v>
      </c>
      <c r="J187" s="526"/>
      <c r="K187" s="436">
        <f ca="1">IF(A187&lt;&gt;"",IF(INDIRECT(ADDRESS(ROW()-1,11))="",SUM(INDIRECT(ADDRESS(ROW()-2,11)),I187,-J187),SUM(INDIRECT(ADDRESS(ROW()-1,11)),I187,-J187)),"")</f>
        <v>260.76</v>
      </c>
      <c r="L187" s="522" t="s">
        <v>955</v>
      </c>
      <c r="M187" s="523">
        <f>IF(LEN(L187)&gt;0,F187+G187+I187+J187,"")</f>
        <v>150</v>
      </c>
      <c r="N187" s="524"/>
      <c r="O187" s="421"/>
    </row>
    <row r="188" spans="1:15" ht="12.95" customHeight="1">
      <c r="A188" s="514">
        <v>19</v>
      </c>
      <c r="B188" s="514">
        <v>26</v>
      </c>
      <c r="C188" s="514">
        <v>2</v>
      </c>
      <c r="D188" s="528">
        <v>2022</v>
      </c>
      <c r="E188" s="517" t="s">
        <v>1847</v>
      </c>
      <c r="F188" s="541">
        <v>152</v>
      </c>
      <c r="G188" s="542"/>
      <c r="H188" s="435">
        <f t="shared" ref="H188:H251" ca="1" si="13">IF(A188&lt;&gt;"",IF(INDIRECT(ADDRESS(ROW()-1,8))="",ROUND(SUM(INDIRECT(ADDRESS(ROW()-2,8)),F188,-G188),2),ROUND(SUM(INDIRECT(ADDRESS(ROW()-1,8)),F188,-G188),2)),"")</f>
        <v>152</v>
      </c>
      <c r="I188" s="541"/>
      <c r="J188" s="541"/>
      <c r="K188" s="436">
        <f t="shared" ref="K188:K252" ca="1" si="14">IF(A188&lt;&gt;"",IF(INDIRECT(ADDRESS(ROW()-1,11))="",ROUND(SUM(INDIRECT(ADDRESS(ROW()-2,11)),I188,-J188),2),ROUND(SUM(INDIRECT(ADDRESS(ROW()-1,11)),I188,-J188),2)),"")</f>
        <v>260.76</v>
      </c>
      <c r="L188" s="522" t="s">
        <v>974</v>
      </c>
      <c r="M188" s="523">
        <f>IF(LEN(L188)&gt;0,F188+G188+I188+J188,"")</f>
        <v>152</v>
      </c>
      <c r="N188" s="524"/>
      <c r="O188" s="421"/>
    </row>
    <row r="189" spans="1:15" ht="12.95" customHeight="1">
      <c r="A189" s="514">
        <v>20</v>
      </c>
      <c r="B189" s="514">
        <v>26</v>
      </c>
      <c r="C189" s="514">
        <v>2</v>
      </c>
      <c r="D189" s="528">
        <v>2022</v>
      </c>
      <c r="E189" s="328" t="s">
        <v>1848</v>
      </c>
      <c r="F189" s="541"/>
      <c r="G189" s="542">
        <v>152</v>
      </c>
      <c r="H189" s="435">
        <f t="shared" ca="1" si="13"/>
        <v>0</v>
      </c>
      <c r="I189" s="541">
        <v>152</v>
      </c>
      <c r="J189" s="541"/>
      <c r="K189" s="436">
        <f t="shared" ca="1" si="14"/>
        <v>412.76</v>
      </c>
      <c r="L189" s="522"/>
      <c r="M189" s="523" t="str">
        <f>IF(LEN(L189)&gt;0,F189+G189+I189+J189,"")</f>
        <v/>
      </c>
      <c r="N189" s="524"/>
      <c r="O189" s="421"/>
    </row>
    <row r="190" spans="1:15" ht="12.95" customHeight="1">
      <c r="A190" s="514">
        <v>21</v>
      </c>
      <c r="B190" s="514">
        <v>26</v>
      </c>
      <c r="C190" s="514">
        <v>2</v>
      </c>
      <c r="D190" s="528">
        <v>2022</v>
      </c>
      <c r="E190" s="333" t="s">
        <v>1849</v>
      </c>
      <c r="F190" s="541"/>
      <c r="G190" s="542"/>
      <c r="H190" s="435">
        <f t="shared" ca="1" si="13"/>
        <v>0</v>
      </c>
      <c r="I190" s="541"/>
      <c r="J190" s="541">
        <v>125.71</v>
      </c>
      <c r="K190" s="436">
        <f t="shared" ca="1" si="14"/>
        <v>287.05</v>
      </c>
      <c r="L190" s="540" t="s">
        <v>757</v>
      </c>
      <c r="M190" s="523">
        <f>IF(LEN(L190)&gt;0,F190+G190+I190+J190,"")</f>
        <v>125.71</v>
      </c>
      <c r="N190" s="529"/>
      <c r="O190" s="421"/>
    </row>
    <row r="191" spans="1:15" ht="12.95" customHeight="1">
      <c r="A191" s="514">
        <v>22</v>
      </c>
      <c r="B191" s="514">
        <v>26</v>
      </c>
      <c r="C191" s="514">
        <v>2</v>
      </c>
      <c r="D191" s="528">
        <v>2022</v>
      </c>
      <c r="E191" s="333" t="s">
        <v>1850</v>
      </c>
      <c r="F191" s="531"/>
      <c r="G191" s="532"/>
      <c r="H191" s="502">
        <f t="shared" ca="1" si="13"/>
        <v>0</v>
      </c>
      <c r="I191" s="526"/>
      <c r="J191" s="541">
        <v>120.74</v>
      </c>
      <c r="K191" s="436">
        <f t="shared" ca="1" si="14"/>
        <v>166.31</v>
      </c>
      <c r="L191" s="522"/>
      <c r="M191" s="523"/>
      <c r="N191" s="533"/>
      <c r="O191" s="421"/>
    </row>
    <row r="192" spans="1:15" ht="12.95" customHeight="1">
      <c r="A192" s="514">
        <v>22</v>
      </c>
      <c r="B192" s="514">
        <v>26</v>
      </c>
      <c r="C192" s="514">
        <v>2</v>
      </c>
      <c r="D192" s="528">
        <v>2022</v>
      </c>
      <c r="E192" s="525" t="s">
        <v>1851</v>
      </c>
      <c r="F192" s="531"/>
      <c r="G192" s="531"/>
      <c r="H192" s="502">
        <f t="shared" ca="1" si="13"/>
        <v>0</v>
      </c>
      <c r="I192" s="526"/>
      <c r="J192" s="526"/>
      <c r="K192" s="436">
        <f t="shared" ca="1" si="14"/>
        <v>166.31</v>
      </c>
      <c r="L192" s="522" t="s">
        <v>755</v>
      </c>
      <c r="M192" s="538">
        <f>J191*0.57</f>
        <v>68.821799999999996</v>
      </c>
      <c r="N192" s="524"/>
      <c r="O192" s="421"/>
    </row>
    <row r="193" spans="1:15" ht="12.95" customHeight="1">
      <c r="A193" s="514">
        <v>22</v>
      </c>
      <c r="B193" s="514">
        <v>26</v>
      </c>
      <c r="C193" s="514">
        <v>2</v>
      </c>
      <c r="D193" s="528">
        <v>2022</v>
      </c>
      <c r="E193" s="525" t="s">
        <v>1852</v>
      </c>
      <c r="F193" s="531"/>
      <c r="G193" s="532"/>
      <c r="H193" s="502">
        <f t="shared" ca="1" si="13"/>
        <v>0</v>
      </c>
      <c r="I193" s="526"/>
      <c r="J193" s="526"/>
      <c r="K193" s="436">
        <f t="shared" ca="1" si="14"/>
        <v>166.31</v>
      </c>
      <c r="L193" s="522" t="s">
        <v>759</v>
      </c>
      <c r="M193" s="538">
        <f>J191*0.27</f>
        <v>32.599800000000002</v>
      </c>
      <c r="N193" s="524"/>
      <c r="O193" s="421"/>
    </row>
    <row r="194" spans="1:15" ht="12.95" customHeight="1">
      <c r="A194" s="514">
        <v>22</v>
      </c>
      <c r="B194" s="514">
        <v>26</v>
      </c>
      <c r="C194" s="514">
        <v>2</v>
      </c>
      <c r="D194" s="528">
        <v>2022</v>
      </c>
      <c r="E194" s="525" t="s">
        <v>1853</v>
      </c>
      <c r="F194" s="531"/>
      <c r="G194" s="532"/>
      <c r="H194" s="502">
        <f t="shared" ca="1" si="13"/>
        <v>0</v>
      </c>
      <c r="I194" s="526"/>
      <c r="J194" s="526"/>
      <c r="K194" s="436">
        <f t="shared" ca="1" si="14"/>
        <v>166.31</v>
      </c>
      <c r="L194" s="522" t="s">
        <v>761</v>
      </c>
      <c r="M194" s="538">
        <f>J191*0.16</f>
        <v>19.3184</v>
      </c>
      <c r="N194" s="530"/>
      <c r="O194" s="421"/>
    </row>
    <row r="195" spans="1:15" ht="12.95" customHeight="1">
      <c r="A195" s="514">
        <v>23</v>
      </c>
      <c r="B195" s="514">
        <v>26</v>
      </c>
      <c r="C195" s="514">
        <v>2</v>
      </c>
      <c r="D195" s="528">
        <v>2022</v>
      </c>
      <c r="E195" s="517" t="s">
        <v>1854</v>
      </c>
      <c r="F195" s="531"/>
      <c r="G195" s="532"/>
      <c r="H195" s="502">
        <f t="shared" ca="1" si="13"/>
        <v>0</v>
      </c>
      <c r="I195" s="520"/>
      <c r="J195" s="526"/>
      <c r="K195" s="436">
        <f t="shared" ca="1" si="14"/>
        <v>166.31</v>
      </c>
      <c r="L195" s="522" t="s">
        <v>717</v>
      </c>
      <c r="M195" s="523">
        <v>60</v>
      </c>
      <c r="N195" s="533"/>
      <c r="O195" s="421"/>
    </row>
    <row r="196" spans="1:15" ht="12.95" customHeight="1">
      <c r="A196" s="514">
        <v>23</v>
      </c>
      <c r="B196" s="514">
        <v>26</v>
      </c>
      <c r="C196" s="514">
        <v>2</v>
      </c>
      <c r="D196" s="514">
        <v>2022</v>
      </c>
      <c r="E196" s="525" t="s">
        <v>1855</v>
      </c>
      <c r="F196" s="531"/>
      <c r="G196" s="532"/>
      <c r="H196" s="502">
        <f t="shared" ca="1" si="13"/>
        <v>0</v>
      </c>
      <c r="I196" s="532"/>
      <c r="J196" s="526"/>
      <c r="K196" s="436">
        <f t="shared" ca="1" si="14"/>
        <v>166.31</v>
      </c>
      <c r="L196" s="522" t="s">
        <v>1824</v>
      </c>
      <c r="M196" s="523">
        <v>60</v>
      </c>
      <c r="N196" s="533"/>
      <c r="O196" s="421"/>
    </row>
    <row r="197" spans="1:15" ht="12.95" customHeight="1">
      <c r="A197" s="514">
        <v>24</v>
      </c>
      <c r="B197" s="514">
        <v>26</v>
      </c>
      <c r="C197" s="514">
        <v>2</v>
      </c>
      <c r="D197" s="528">
        <v>2022</v>
      </c>
      <c r="E197" s="517" t="s">
        <v>1856</v>
      </c>
      <c r="F197" s="531"/>
      <c r="G197" s="532"/>
      <c r="H197" s="502">
        <f t="shared" ca="1" si="13"/>
        <v>0</v>
      </c>
      <c r="I197" s="520"/>
      <c r="J197" s="526"/>
      <c r="K197" s="436">
        <f t="shared" ca="1" si="14"/>
        <v>166.31</v>
      </c>
      <c r="L197" s="522" t="s">
        <v>719</v>
      </c>
      <c r="M197" s="523">
        <v>60</v>
      </c>
      <c r="N197" s="524"/>
      <c r="O197" s="421"/>
    </row>
    <row r="198" spans="1:15" ht="12.95" customHeight="1">
      <c r="A198" s="514">
        <v>24</v>
      </c>
      <c r="B198" s="514">
        <v>26</v>
      </c>
      <c r="C198" s="514">
        <v>2</v>
      </c>
      <c r="D198" s="514">
        <v>2022</v>
      </c>
      <c r="E198" s="525" t="s">
        <v>1857</v>
      </c>
      <c r="F198" s="531"/>
      <c r="G198" s="532"/>
      <c r="H198" s="502">
        <f t="shared" ca="1" si="13"/>
        <v>0</v>
      </c>
      <c r="I198" s="532"/>
      <c r="J198" s="526"/>
      <c r="K198" s="436">
        <f t="shared" ca="1" si="14"/>
        <v>166.31</v>
      </c>
      <c r="L198" s="522" t="s">
        <v>1824</v>
      </c>
      <c r="M198" s="523">
        <v>60</v>
      </c>
      <c r="N198" s="524"/>
      <c r="O198" s="421"/>
    </row>
    <row r="199" spans="1:15" ht="12.95" customHeight="1">
      <c r="A199" s="514">
        <v>25</v>
      </c>
      <c r="B199" s="514">
        <v>26</v>
      </c>
      <c r="C199" s="514">
        <v>2</v>
      </c>
      <c r="D199" s="514">
        <v>2022</v>
      </c>
      <c r="E199" s="517" t="s">
        <v>1858</v>
      </c>
      <c r="F199" s="531"/>
      <c r="G199" s="532"/>
      <c r="H199" s="502">
        <f t="shared" ca="1" si="13"/>
        <v>0</v>
      </c>
      <c r="I199" s="520"/>
      <c r="J199" s="526"/>
      <c r="K199" s="436">
        <f t="shared" ca="1" si="14"/>
        <v>166.31</v>
      </c>
      <c r="L199" s="522" t="s">
        <v>721</v>
      </c>
      <c r="M199" s="523">
        <v>60</v>
      </c>
      <c r="N199" s="524"/>
      <c r="O199" s="421"/>
    </row>
    <row r="200" spans="1:15" ht="12.95" customHeight="1">
      <c r="A200" s="514">
        <v>25</v>
      </c>
      <c r="B200" s="514">
        <v>26</v>
      </c>
      <c r="C200" s="514">
        <v>2</v>
      </c>
      <c r="D200" s="514">
        <v>2022</v>
      </c>
      <c r="E200" s="525" t="s">
        <v>1859</v>
      </c>
      <c r="F200" s="531"/>
      <c r="G200" s="532"/>
      <c r="H200" s="502">
        <f t="shared" ca="1" si="13"/>
        <v>0</v>
      </c>
      <c r="I200" s="532"/>
      <c r="J200" s="526"/>
      <c r="K200" s="436">
        <f t="shared" ca="1" si="14"/>
        <v>166.31</v>
      </c>
      <c r="L200" s="522" t="s">
        <v>1824</v>
      </c>
      <c r="M200" s="523">
        <v>60</v>
      </c>
      <c r="N200" s="524"/>
      <c r="O200" s="421"/>
    </row>
    <row r="201" spans="1:15" ht="12.95" customHeight="1">
      <c r="A201" s="514">
        <v>26</v>
      </c>
      <c r="B201" s="514">
        <v>26</v>
      </c>
      <c r="C201" s="514">
        <v>2</v>
      </c>
      <c r="D201" s="514">
        <v>2022</v>
      </c>
      <c r="E201" s="544" t="s">
        <v>1860</v>
      </c>
      <c r="F201" s="520"/>
      <c r="G201" s="520"/>
      <c r="H201" s="435">
        <f t="shared" ca="1" si="13"/>
        <v>0</v>
      </c>
      <c r="I201" s="520"/>
      <c r="J201" s="526"/>
      <c r="K201" s="436">
        <f t="shared" ca="1" si="14"/>
        <v>166.31</v>
      </c>
      <c r="L201" s="522" t="s">
        <v>734</v>
      </c>
      <c r="M201" s="523">
        <v>32.57</v>
      </c>
      <c r="N201" s="524"/>
      <c r="O201" s="421"/>
    </row>
    <row r="202" spans="1:15" ht="12.95" customHeight="1">
      <c r="A202" s="514">
        <v>26</v>
      </c>
      <c r="B202" s="514">
        <v>26</v>
      </c>
      <c r="C202" s="514">
        <v>2</v>
      </c>
      <c r="D202" s="514">
        <v>2022</v>
      </c>
      <c r="E202" s="525" t="s">
        <v>1861</v>
      </c>
      <c r="F202" s="526"/>
      <c r="G202" s="532"/>
      <c r="H202" s="435">
        <f t="shared" ca="1" si="13"/>
        <v>0</v>
      </c>
      <c r="I202" s="532"/>
      <c r="J202" s="526"/>
      <c r="K202" s="436">
        <f t="shared" ca="1" si="14"/>
        <v>166.31</v>
      </c>
      <c r="L202" s="522" t="s">
        <v>1824</v>
      </c>
      <c r="M202" s="523">
        <v>32.57</v>
      </c>
      <c r="N202" s="524"/>
      <c r="O202" s="421"/>
    </row>
    <row r="203" spans="1:15" ht="12.95" customHeight="1">
      <c r="A203" s="514">
        <v>27</v>
      </c>
      <c r="B203" s="514">
        <v>28</v>
      </c>
      <c r="C203" s="514">
        <v>2</v>
      </c>
      <c r="D203" s="514">
        <v>2022</v>
      </c>
      <c r="E203" s="333" t="s">
        <v>1862</v>
      </c>
      <c r="F203" s="541"/>
      <c r="G203" s="542"/>
      <c r="H203" s="435">
        <f t="shared" ca="1" si="13"/>
        <v>0</v>
      </c>
      <c r="I203" s="541"/>
      <c r="J203" s="541">
        <v>133.41</v>
      </c>
      <c r="K203" s="436">
        <f t="shared" ca="1" si="14"/>
        <v>32.9</v>
      </c>
      <c r="L203" s="540" t="s">
        <v>753</v>
      </c>
      <c r="M203" s="523">
        <f t="shared" ref="M203:M211" si="15">IF(LEN(L203)&gt;0,F203+G203+I203+J203,"")</f>
        <v>133.41</v>
      </c>
      <c r="N203" s="524"/>
      <c r="O203" s="421"/>
    </row>
    <row r="204" spans="1:15" ht="12.95" customHeight="1">
      <c r="A204" s="514">
        <v>28</v>
      </c>
      <c r="B204" s="514">
        <v>2</v>
      </c>
      <c r="C204" s="514">
        <v>3</v>
      </c>
      <c r="D204" s="514">
        <v>2022</v>
      </c>
      <c r="E204" s="517" t="s">
        <v>1863</v>
      </c>
      <c r="F204" s="541"/>
      <c r="G204" s="542"/>
      <c r="H204" s="545">
        <f t="shared" ca="1" si="13"/>
        <v>0</v>
      </c>
      <c r="I204" s="541"/>
      <c r="J204" s="541">
        <v>22.67</v>
      </c>
      <c r="K204" s="436">
        <f t="shared" ca="1" si="14"/>
        <v>10.23</v>
      </c>
      <c r="L204" s="540"/>
      <c r="M204" s="523"/>
      <c r="N204" s="524"/>
      <c r="O204" s="421"/>
    </row>
    <row r="205" spans="1:15" ht="12.95" customHeight="1">
      <c r="A205" s="514">
        <v>28</v>
      </c>
      <c r="B205" s="514">
        <v>2</v>
      </c>
      <c r="C205" s="514">
        <v>3</v>
      </c>
      <c r="D205" s="514">
        <v>2022</v>
      </c>
      <c r="E205" s="525" t="s">
        <v>1817</v>
      </c>
      <c r="F205" s="526"/>
      <c r="G205" s="527"/>
      <c r="H205" s="502">
        <f t="shared" ca="1" si="13"/>
        <v>0</v>
      </c>
      <c r="I205" s="520"/>
      <c r="J205" s="521"/>
      <c r="K205" s="436">
        <f t="shared" ca="1" si="14"/>
        <v>10.23</v>
      </c>
      <c r="L205" s="522" t="s">
        <v>702</v>
      </c>
      <c r="M205" s="523">
        <v>7.67</v>
      </c>
      <c r="N205" s="524"/>
      <c r="O205" s="421"/>
    </row>
    <row r="206" spans="1:15" ht="12.95" customHeight="1">
      <c r="A206" s="514">
        <v>28</v>
      </c>
      <c r="B206" s="514">
        <v>2</v>
      </c>
      <c r="C206" s="514">
        <v>3</v>
      </c>
      <c r="D206" s="528">
        <v>2022</v>
      </c>
      <c r="E206" s="525" t="s">
        <v>1818</v>
      </c>
      <c r="F206" s="526"/>
      <c r="G206" s="527"/>
      <c r="H206" s="502">
        <f t="shared" ca="1" si="13"/>
        <v>0</v>
      </c>
      <c r="I206" s="520"/>
      <c r="J206" s="521"/>
      <c r="K206" s="436">
        <f t="shared" ca="1" si="14"/>
        <v>10.23</v>
      </c>
      <c r="L206" s="522" t="s">
        <v>702</v>
      </c>
      <c r="M206" s="523">
        <v>5</v>
      </c>
      <c r="N206" s="530"/>
      <c r="O206" s="421"/>
    </row>
    <row r="207" spans="1:15" ht="12.95" customHeight="1">
      <c r="A207" s="514">
        <v>28</v>
      </c>
      <c r="B207" s="514">
        <v>2</v>
      </c>
      <c r="C207" s="514">
        <v>3</v>
      </c>
      <c r="D207" s="528">
        <v>2022</v>
      </c>
      <c r="E207" s="525" t="s">
        <v>1819</v>
      </c>
      <c r="F207" s="518"/>
      <c r="G207" s="519"/>
      <c r="H207" s="502">
        <f t="shared" ca="1" si="13"/>
        <v>0</v>
      </c>
      <c r="I207" s="520"/>
      <c r="J207" s="521"/>
      <c r="K207" s="436">
        <f t="shared" ca="1" si="14"/>
        <v>10.23</v>
      </c>
      <c r="L207" s="522" t="s">
        <v>702</v>
      </c>
      <c r="M207" s="523">
        <v>10</v>
      </c>
      <c r="N207" s="530"/>
      <c r="O207" s="421"/>
    </row>
    <row r="208" spans="1:15" ht="12.95" customHeight="1">
      <c r="A208" s="514">
        <v>29</v>
      </c>
      <c r="B208" s="515">
        <v>8</v>
      </c>
      <c r="C208" s="515">
        <v>3</v>
      </c>
      <c r="D208" s="516">
        <v>2022</v>
      </c>
      <c r="E208" s="517" t="s">
        <v>1864</v>
      </c>
      <c r="F208" s="541">
        <v>352.9</v>
      </c>
      <c r="G208" s="542"/>
      <c r="H208" s="435">
        <f t="shared" ca="1" si="13"/>
        <v>352.9</v>
      </c>
      <c r="I208" s="541"/>
      <c r="J208" s="541"/>
      <c r="K208" s="436">
        <f t="shared" ca="1" si="14"/>
        <v>10.23</v>
      </c>
      <c r="L208" s="522" t="s">
        <v>951</v>
      </c>
      <c r="M208" s="523">
        <f t="shared" si="15"/>
        <v>352.9</v>
      </c>
      <c r="N208" s="530"/>
      <c r="O208" s="421"/>
    </row>
    <row r="209" spans="1:15" ht="12.95" customHeight="1">
      <c r="A209" s="514">
        <v>30</v>
      </c>
      <c r="B209" s="514">
        <v>8</v>
      </c>
      <c r="C209" s="514">
        <v>3</v>
      </c>
      <c r="D209" s="514">
        <v>2022</v>
      </c>
      <c r="E209" s="543" t="s">
        <v>1865</v>
      </c>
      <c r="F209" s="541"/>
      <c r="G209" s="542">
        <v>8</v>
      </c>
      <c r="H209" s="435">
        <f t="shared" ca="1" si="13"/>
        <v>344.9</v>
      </c>
      <c r="I209" s="541"/>
      <c r="J209" s="541"/>
      <c r="K209" s="436">
        <f t="shared" ca="1" si="14"/>
        <v>10.23</v>
      </c>
      <c r="L209" s="522" t="s">
        <v>688</v>
      </c>
      <c r="M209" s="523">
        <f t="shared" si="15"/>
        <v>8</v>
      </c>
      <c r="N209" s="524"/>
      <c r="O209" s="421"/>
    </row>
    <row r="210" spans="1:15" ht="12.95" customHeight="1">
      <c r="A210" s="514">
        <v>31</v>
      </c>
      <c r="B210" s="514">
        <v>8</v>
      </c>
      <c r="C210" s="514">
        <v>3</v>
      </c>
      <c r="D210" s="528">
        <v>2022</v>
      </c>
      <c r="E210" s="543" t="s">
        <v>1848</v>
      </c>
      <c r="F210" s="541"/>
      <c r="G210" s="542">
        <v>344.9</v>
      </c>
      <c r="H210" s="435">
        <f t="shared" ca="1" si="13"/>
        <v>0</v>
      </c>
      <c r="I210" s="541">
        <f>G210</f>
        <v>344.9</v>
      </c>
      <c r="J210" s="541"/>
      <c r="K210" s="436">
        <f t="shared" ca="1" si="14"/>
        <v>355.13</v>
      </c>
      <c r="L210" s="522"/>
      <c r="M210" s="523" t="str">
        <f t="shared" si="15"/>
        <v/>
      </c>
      <c r="N210" s="524"/>
      <c r="O210" s="421"/>
    </row>
    <row r="211" spans="1:15" ht="12.95" customHeight="1">
      <c r="A211" s="514">
        <v>32</v>
      </c>
      <c r="B211" s="514">
        <v>9</v>
      </c>
      <c r="C211" s="514">
        <v>3</v>
      </c>
      <c r="D211" s="514">
        <v>2022</v>
      </c>
      <c r="E211" s="543" t="s">
        <v>1866</v>
      </c>
      <c r="F211" s="541"/>
      <c r="G211" s="542"/>
      <c r="H211" s="435">
        <f t="shared" ca="1" si="13"/>
        <v>0</v>
      </c>
      <c r="I211" s="541"/>
      <c r="J211" s="541">
        <v>60</v>
      </c>
      <c r="K211" s="436">
        <f t="shared" ca="1" si="14"/>
        <v>295.13</v>
      </c>
      <c r="L211" s="522" t="s">
        <v>924</v>
      </c>
      <c r="M211" s="523">
        <f t="shared" si="15"/>
        <v>60</v>
      </c>
      <c r="N211" s="533"/>
      <c r="O211" s="421"/>
    </row>
    <row r="212" spans="1:15" ht="12.95" customHeight="1">
      <c r="A212" s="514">
        <v>32</v>
      </c>
      <c r="B212" s="514">
        <v>9</v>
      </c>
      <c r="C212" s="514">
        <v>3</v>
      </c>
      <c r="D212" s="514">
        <v>2022</v>
      </c>
      <c r="E212" s="525" t="s">
        <v>1867</v>
      </c>
      <c r="F212" s="541"/>
      <c r="G212" s="542"/>
      <c r="H212" s="435">
        <f t="shared" ca="1" si="13"/>
        <v>0</v>
      </c>
      <c r="I212" s="541"/>
      <c r="J212" s="541"/>
      <c r="K212" s="436">
        <f t="shared" ca="1" si="14"/>
        <v>295.13</v>
      </c>
      <c r="L212" s="540" t="s">
        <v>1745</v>
      </c>
      <c r="M212" s="523">
        <v>-60</v>
      </c>
      <c r="N212" s="529"/>
      <c r="O212" s="421"/>
    </row>
    <row r="213" spans="1:15" ht="12.95" customHeight="1">
      <c r="A213" s="514">
        <v>32</v>
      </c>
      <c r="B213" s="514">
        <v>9</v>
      </c>
      <c r="C213" s="514">
        <v>3</v>
      </c>
      <c r="D213" s="514">
        <v>2022</v>
      </c>
      <c r="E213" s="525" t="s">
        <v>1868</v>
      </c>
      <c r="F213" s="520"/>
      <c r="G213" s="520"/>
      <c r="H213" s="435">
        <f t="shared" ca="1" si="13"/>
        <v>0</v>
      </c>
      <c r="I213" s="520"/>
      <c r="J213" s="526"/>
      <c r="K213" s="436">
        <f t="shared" ca="1" si="14"/>
        <v>295.13</v>
      </c>
      <c r="L213" s="522" t="s">
        <v>1869</v>
      </c>
      <c r="M213" s="538">
        <v>60</v>
      </c>
      <c r="N213" s="533"/>
      <c r="O213" s="421"/>
    </row>
    <row r="214" spans="1:15" ht="12.95" customHeight="1">
      <c r="A214" s="514">
        <v>33</v>
      </c>
      <c r="B214" s="514">
        <v>9</v>
      </c>
      <c r="C214" s="514">
        <v>3</v>
      </c>
      <c r="D214" s="514">
        <v>2022</v>
      </c>
      <c r="E214" s="543" t="s">
        <v>1870</v>
      </c>
      <c r="F214" s="541"/>
      <c r="G214" s="542"/>
      <c r="H214" s="435">
        <f t="shared" ca="1" si="13"/>
        <v>0</v>
      </c>
      <c r="I214" s="541"/>
      <c r="J214" s="541">
        <v>60</v>
      </c>
      <c r="K214" s="436">
        <f t="shared" ca="1" si="14"/>
        <v>235.13</v>
      </c>
      <c r="L214" s="522" t="s">
        <v>924</v>
      </c>
      <c r="M214" s="523">
        <f t="shared" ref="M214" si="16">IF(LEN(L214)&gt;0,F214+G214+I214+J214,"")</f>
        <v>60</v>
      </c>
      <c r="N214" s="530"/>
      <c r="O214" s="421"/>
    </row>
    <row r="215" spans="1:15" ht="12.95" customHeight="1">
      <c r="A215" s="514">
        <v>33</v>
      </c>
      <c r="B215" s="514">
        <v>9</v>
      </c>
      <c r="C215" s="514">
        <v>3</v>
      </c>
      <c r="D215" s="514">
        <v>2022</v>
      </c>
      <c r="E215" s="525" t="s">
        <v>1871</v>
      </c>
      <c r="F215" s="541"/>
      <c r="G215" s="542"/>
      <c r="H215" s="435">
        <f t="shared" ca="1" si="13"/>
        <v>0</v>
      </c>
      <c r="I215" s="541"/>
      <c r="J215" s="541"/>
      <c r="K215" s="436">
        <f t="shared" ca="1" si="14"/>
        <v>235.13</v>
      </c>
      <c r="L215" s="540" t="s">
        <v>1745</v>
      </c>
      <c r="M215" s="523">
        <v>-60</v>
      </c>
      <c r="N215" s="533"/>
      <c r="O215" s="421"/>
    </row>
    <row r="216" spans="1:15" ht="12.95" customHeight="1">
      <c r="A216" s="514">
        <v>33</v>
      </c>
      <c r="B216" s="514">
        <v>9</v>
      </c>
      <c r="C216" s="514">
        <v>3</v>
      </c>
      <c r="D216" s="514">
        <v>2022</v>
      </c>
      <c r="E216" s="525" t="s">
        <v>1872</v>
      </c>
      <c r="F216" s="520"/>
      <c r="G216" s="520"/>
      <c r="H216" s="435">
        <f t="shared" ca="1" si="13"/>
        <v>0</v>
      </c>
      <c r="I216" s="520"/>
      <c r="J216" s="526"/>
      <c r="K216" s="436">
        <f t="shared" ca="1" si="14"/>
        <v>235.13</v>
      </c>
      <c r="L216" s="522" t="s">
        <v>1869</v>
      </c>
      <c r="M216" s="538">
        <v>60</v>
      </c>
      <c r="N216" s="533"/>
      <c r="O216" s="421"/>
    </row>
    <row r="217" spans="1:15" ht="12.95" customHeight="1">
      <c r="A217" s="514">
        <v>34</v>
      </c>
      <c r="B217" s="514">
        <v>9</v>
      </c>
      <c r="C217" s="514">
        <v>3</v>
      </c>
      <c r="D217" s="514">
        <v>2022</v>
      </c>
      <c r="E217" s="543" t="s">
        <v>1873</v>
      </c>
      <c r="F217" s="541"/>
      <c r="G217" s="542"/>
      <c r="H217" s="435">
        <f t="shared" ca="1" si="13"/>
        <v>0</v>
      </c>
      <c r="I217" s="541"/>
      <c r="J217" s="541">
        <v>60</v>
      </c>
      <c r="K217" s="436">
        <f t="shared" ca="1" si="14"/>
        <v>175.13</v>
      </c>
      <c r="L217" s="522" t="s">
        <v>924</v>
      </c>
      <c r="M217" s="523">
        <f t="shared" ref="M217" si="17">IF(LEN(L217)&gt;0,F217+G217+I217+J217,"")</f>
        <v>60</v>
      </c>
      <c r="N217" s="529"/>
      <c r="O217" s="421"/>
    </row>
    <row r="218" spans="1:15" ht="12.95" customHeight="1">
      <c r="A218" s="514">
        <v>34</v>
      </c>
      <c r="B218" s="514">
        <v>9</v>
      </c>
      <c r="C218" s="514">
        <v>3</v>
      </c>
      <c r="D218" s="514">
        <v>2022</v>
      </c>
      <c r="E218" s="525" t="s">
        <v>1874</v>
      </c>
      <c r="F218" s="541"/>
      <c r="G218" s="542"/>
      <c r="H218" s="435">
        <f t="shared" ca="1" si="13"/>
        <v>0</v>
      </c>
      <c r="I218" s="541"/>
      <c r="J218" s="541"/>
      <c r="K218" s="436">
        <f t="shared" ca="1" si="14"/>
        <v>175.13</v>
      </c>
      <c r="L218" s="540" t="s">
        <v>1745</v>
      </c>
      <c r="M218" s="523">
        <v>-60</v>
      </c>
      <c r="N218" s="533"/>
      <c r="O218" s="421"/>
    </row>
    <row r="219" spans="1:15" ht="12.95" customHeight="1">
      <c r="A219" s="514">
        <v>37</v>
      </c>
      <c r="B219" s="514">
        <v>9</v>
      </c>
      <c r="C219" s="514">
        <v>3</v>
      </c>
      <c r="D219" s="514">
        <v>2022</v>
      </c>
      <c r="E219" s="525" t="s">
        <v>1875</v>
      </c>
      <c r="F219" s="520"/>
      <c r="G219" s="520"/>
      <c r="H219" s="435">
        <f t="shared" ca="1" si="13"/>
        <v>0</v>
      </c>
      <c r="I219" s="520"/>
      <c r="J219" s="526"/>
      <c r="K219" s="436">
        <f t="shared" ca="1" si="14"/>
        <v>175.13</v>
      </c>
      <c r="L219" s="522" t="s">
        <v>1869</v>
      </c>
      <c r="M219" s="538">
        <v>60</v>
      </c>
      <c r="N219" s="533"/>
      <c r="O219" s="421"/>
    </row>
    <row r="220" spans="1:15" ht="12.95" customHeight="1">
      <c r="A220" s="514">
        <v>38</v>
      </c>
      <c r="B220" s="514">
        <v>9</v>
      </c>
      <c r="C220" s="514">
        <v>3</v>
      </c>
      <c r="D220" s="514">
        <v>2022</v>
      </c>
      <c r="E220" s="546" t="s">
        <v>1876</v>
      </c>
      <c r="F220" s="532"/>
      <c r="G220" s="532"/>
      <c r="H220" s="435">
        <f t="shared" ca="1" si="13"/>
        <v>0</v>
      </c>
      <c r="I220" s="532"/>
      <c r="J220" s="527">
        <v>31.5</v>
      </c>
      <c r="K220" s="436">
        <f t="shared" ca="1" si="14"/>
        <v>143.63</v>
      </c>
      <c r="L220" s="522" t="s">
        <v>924</v>
      </c>
      <c r="M220" s="535">
        <v>31.5</v>
      </c>
      <c r="N220" s="530"/>
      <c r="O220" s="421"/>
    </row>
    <row r="221" spans="1:15" ht="12.95" customHeight="1">
      <c r="A221" s="514">
        <v>38</v>
      </c>
      <c r="B221" s="514">
        <v>9</v>
      </c>
      <c r="C221" s="514">
        <v>3</v>
      </c>
      <c r="D221" s="528">
        <v>2022</v>
      </c>
      <c r="E221" s="547" t="s">
        <v>1877</v>
      </c>
      <c r="F221" s="526"/>
      <c r="G221" s="532"/>
      <c r="H221" s="435">
        <f t="shared" ca="1" si="13"/>
        <v>0</v>
      </c>
      <c r="I221" s="532"/>
      <c r="J221" s="526"/>
      <c r="K221" s="436">
        <f t="shared" ca="1" si="14"/>
        <v>143.63</v>
      </c>
      <c r="L221" s="522" t="s">
        <v>1745</v>
      </c>
      <c r="M221" s="535">
        <v>-32.57</v>
      </c>
      <c r="N221" s="533"/>
      <c r="O221" s="421"/>
    </row>
    <row r="222" spans="1:15" ht="12.95" customHeight="1">
      <c r="A222" s="514">
        <v>38</v>
      </c>
      <c r="B222" s="514">
        <v>9</v>
      </c>
      <c r="C222" s="514">
        <v>3</v>
      </c>
      <c r="D222" s="528">
        <v>2022</v>
      </c>
      <c r="E222" s="548" t="s">
        <v>1878</v>
      </c>
      <c r="F222" s="537"/>
      <c r="G222" s="526"/>
      <c r="H222" s="435">
        <f t="shared" ca="1" si="13"/>
        <v>0</v>
      </c>
      <c r="I222" s="526"/>
      <c r="J222" s="526"/>
      <c r="K222" s="436">
        <f t="shared" ca="1" si="14"/>
        <v>143.63</v>
      </c>
      <c r="L222" s="536" t="s">
        <v>1879</v>
      </c>
      <c r="M222" s="535">
        <v>26.7</v>
      </c>
      <c r="N222" s="533"/>
      <c r="O222" s="421"/>
    </row>
    <row r="223" spans="1:15" ht="12.95" customHeight="1">
      <c r="A223" s="514">
        <v>39</v>
      </c>
      <c r="B223" s="514">
        <v>10</v>
      </c>
      <c r="C223" s="514">
        <v>3</v>
      </c>
      <c r="D223" s="514">
        <v>2022</v>
      </c>
      <c r="E223" s="549" t="s">
        <v>1880</v>
      </c>
      <c r="F223" s="518"/>
      <c r="G223" s="526"/>
      <c r="H223" s="435">
        <f t="shared" ca="1" si="13"/>
        <v>0</v>
      </c>
      <c r="I223" s="550"/>
      <c r="J223" s="526">
        <v>1.07</v>
      </c>
      <c r="K223" s="436">
        <f t="shared" ca="1" si="14"/>
        <v>142.56</v>
      </c>
      <c r="L223" s="522" t="s">
        <v>928</v>
      </c>
      <c r="M223" s="535">
        <v>1.07</v>
      </c>
      <c r="N223" s="533"/>
      <c r="O223" s="421"/>
    </row>
    <row r="224" spans="1:15" ht="12.95" customHeight="1">
      <c r="A224" s="514">
        <v>39</v>
      </c>
      <c r="B224" s="514">
        <v>10</v>
      </c>
      <c r="C224" s="514">
        <v>3</v>
      </c>
      <c r="D224" s="514">
        <v>2022</v>
      </c>
      <c r="E224" s="548" t="s">
        <v>1881</v>
      </c>
      <c r="F224" s="520"/>
      <c r="G224" s="520"/>
      <c r="H224" s="435">
        <f t="shared" ca="1" si="13"/>
        <v>0</v>
      </c>
      <c r="I224" s="520"/>
      <c r="J224" s="526"/>
      <c r="K224" s="436">
        <f t="shared" ca="1" si="14"/>
        <v>142.56</v>
      </c>
      <c r="L224" s="528" t="s">
        <v>1882</v>
      </c>
      <c r="M224" s="535">
        <v>1.07</v>
      </c>
      <c r="N224" s="533"/>
      <c r="O224" s="421"/>
    </row>
    <row r="225" spans="1:15" ht="12.95" customHeight="1">
      <c r="A225" s="514">
        <v>40</v>
      </c>
      <c r="B225" s="514">
        <v>10</v>
      </c>
      <c r="C225" s="514">
        <v>3</v>
      </c>
      <c r="D225" s="514">
        <v>2022</v>
      </c>
      <c r="E225" s="517" t="s">
        <v>1883</v>
      </c>
      <c r="F225" s="526"/>
      <c r="G225" s="520"/>
      <c r="H225" s="435">
        <f t="shared" ca="1" si="13"/>
        <v>0</v>
      </c>
      <c r="I225" s="526">
        <v>163.21</v>
      </c>
      <c r="J225" s="526"/>
      <c r="K225" s="436">
        <f t="shared" ca="1" si="14"/>
        <v>305.77</v>
      </c>
      <c r="L225" s="522" t="s">
        <v>1016</v>
      </c>
      <c r="M225" s="523">
        <f t="shared" ref="M225:M226" si="18">IF(LEN(L225)&gt;0,F225+G225+I225+J225,"")</f>
        <v>163.21</v>
      </c>
      <c r="N225" s="533"/>
      <c r="O225" s="421"/>
    </row>
    <row r="226" spans="1:15" ht="12.95" customHeight="1">
      <c r="A226" s="514">
        <v>41</v>
      </c>
      <c r="B226" s="514">
        <v>10</v>
      </c>
      <c r="C226" s="514">
        <v>3</v>
      </c>
      <c r="D226" s="514">
        <v>2022</v>
      </c>
      <c r="E226" s="543" t="s">
        <v>1884</v>
      </c>
      <c r="F226" s="541"/>
      <c r="G226" s="542"/>
      <c r="H226" s="435">
        <f t="shared" ca="1" si="13"/>
        <v>0</v>
      </c>
      <c r="I226" s="541"/>
      <c r="J226" s="541">
        <v>25</v>
      </c>
      <c r="K226" s="436">
        <f t="shared" ca="1" si="14"/>
        <v>280.77</v>
      </c>
      <c r="L226" s="522"/>
      <c r="M226" s="523" t="str">
        <f t="shared" si="18"/>
        <v/>
      </c>
      <c r="N226" s="533"/>
      <c r="O226" s="421"/>
    </row>
    <row r="227" spans="1:15" ht="12.95" customHeight="1">
      <c r="A227" s="514">
        <v>41</v>
      </c>
      <c r="B227" s="514">
        <v>10</v>
      </c>
      <c r="C227" s="514">
        <v>3</v>
      </c>
      <c r="D227" s="514">
        <v>2022</v>
      </c>
      <c r="E227" s="525" t="s">
        <v>1885</v>
      </c>
      <c r="F227" s="541"/>
      <c r="G227" s="542"/>
      <c r="H227" s="435">
        <f t="shared" ca="1" si="13"/>
        <v>0</v>
      </c>
      <c r="I227" s="541"/>
      <c r="J227" s="541"/>
      <c r="K227" s="436">
        <f t="shared" ca="1" si="14"/>
        <v>280.77</v>
      </c>
      <c r="L227" s="540" t="s">
        <v>1824</v>
      </c>
      <c r="M227" s="523">
        <v>-25</v>
      </c>
      <c r="N227" s="524"/>
      <c r="O227" s="421"/>
    </row>
    <row r="228" spans="1:15" ht="12.95" customHeight="1">
      <c r="A228" s="514">
        <v>41</v>
      </c>
      <c r="B228" s="514">
        <v>10</v>
      </c>
      <c r="C228" s="514">
        <v>3</v>
      </c>
      <c r="D228" s="514">
        <v>2022</v>
      </c>
      <c r="E228" s="525" t="s">
        <v>1886</v>
      </c>
      <c r="F228" s="520"/>
      <c r="G228" s="520"/>
      <c r="H228" s="435">
        <f t="shared" ca="1" si="13"/>
        <v>0</v>
      </c>
      <c r="I228" s="520"/>
      <c r="J228" s="526"/>
      <c r="K228" s="436">
        <f t="shared" ca="1" si="14"/>
        <v>280.77</v>
      </c>
      <c r="L228" s="522" t="s">
        <v>1869</v>
      </c>
      <c r="M228" s="538">
        <v>25</v>
      </c>
      <c r="N228" s="524"/>
      <c r="O228" s="421"/>
    </row>
    <row r="229" spans="1:15" ht="12.95" customHeight="1">
      <c r="A229" s="514">
        <v>42</v>
      </c>
      <c r="B229" s="514">
        <v>10</v>
      </c>
      <c r="C229" s="514">
        <v>3</v>
      </c>
      <c r="D229" s="514">
        <v>2022</v>
      </c>
      <c r="E229" s="543" t="s">
        <v>1887</v>
      </c>
      <c r="F229" s="541"/>
      <c r="G229" s="542"/>
      <c r="H229" s="435">
        <f t="shared" ca="1" si="13"/>
        <v>0</v>
      </c>
      <c r="I229" s="541"/>
      <c r="J229" s="541">
        <v>60</v>
      </c>
      <c r="K229" s="436">
        <f t="shared" ca="1" si="14"/>
        <v>220.77</v>
      </c>
      <c r="L229" s="522"/>
      <c r="M229" s="523" t="str">
        <f t="shared" ref="M229" si="19">IF(LEN(L229)&gt;0,F229+G229+I229+J229,"")</f>
        <v/>
      </c>
      <c r="N229" s="524"/>
      <c r="O229" s="421"/>
    </row>
    <row r="230" spans="1:15" ht="12.95" customHeight="1">
      <c r="A230" s="514">
        <v>42</v>
      </c>
      <c r="B230" s="514">
        <v>10</v>
      </c>
      <c r="C230" s="514">
        <v>3</v>
      </c>
      <c r="D230" s="514">
        <v>2022</v>
      </c>
      <c r="E230" s="525" t="s">
        <v>1888</v>
      </c>
      <c r="F230" s="541"/>
      <c r="G230" s="542"/>
      <c r="H230" s="435">
        <f t="shared" ca="1" si="13"/>
        <v>0</v>
      </c>
      <c r="I230" s="541"/>
      <c r="J230" s="541"/>
      <c r="K230" s="436">
        <f t="shared" ca="1" si="14"/>
        <v>220.77</v>
      </c>
      <c r="L230" s="540" t="s">
        <v>1824</v>
      </c>
      <c r="M230" s="523">
        <v>-60</v>
      </c>
      <c r="N230" s="533"/>
      <c r="O230" s="421"/>
    </row>
    <row r="231" spans="1:15" ht="12.95" customHeight="1">
      <c r="A231" s="551">
        <v>42</v>
      </c>
      <c r="B231" s="514">
        <v>10</v>
      </c>
      <c r="C231" s="514">
        <v>3</v>
      </c>
      <c r="D231" s="528">
        <v>2022</v>
      </c>
      <c r="E231" s="525" t="s">
        <v>1889</v>
      </c>
      <c r="F231" s="520"/>
      <c r="G231" s="520"/>
      <c r="H231" s="435">
        <f t="shared" ca="1" si="13"/>
        <v>0</v>
      </c>
      <c r="I231" s="520"/>
      <c r="J231" s="526"/>
      <c r="K231" s="436">
        <f t="shared" ca="1" si="14"/>
        <v>220.77</v>
      </c>
      <c r="L231" s="522" t="s">
        <v>1869</v>
      </c>
      <c r="M231" s="538">
        <v>60</v>
      </c>
      <c r="N231" s="524"/>
      <c r="O231" s="421"/>
    </row>
    <row r="232" spans="1:15" ht="12.95" customHeight="1">
      <c r="A232" s="514">
        <v>43</v>
      </c>
      <c r="B232" s="514">
        <v>10</v>
      </c>
      <c r="C232" s="514">
        <v>3</v>
      </c>
      <c r="D232" s="514">
        <v>2022</v>
      </c>
      <c r="E232" s="543" t="s">
        <v>1890</v>
      </c>
      <c r="F232" s="541"/>
      <c r="G232" s="542"/>
      <c r="H232" s="435">
        <f t="shared" ca="1" si="13"/>
        <v>0</v>
      </c>
      <c r="I232" s="541"/>
      <c r="J232" s="541">
        <v>60</v>
      </c>
      <c r="K232" s="436">
        <f t="shared" ca="1" si="14"/>
        <v>160.77000000000001</v>
      </c>
      <c r="L232" s="522"/>
      <c r="M232" s="523" t="str">
        <f t="shared" ref="M232" si="20">IF(LEN(L232)&gt;0,F232+G232+I232+J232,"")</f>
        <v/>
      </c>
      <c r="N232" s="533"/>
      <c r="O232" s="421"/>
    </row>
    <row r="233" spans="1:15" ht="12.95" customHeight="1">
      <c r="A233" s="514">
        <v>43</v>
      </c>
      <c r="B233" s="514">
        <v>10</v>
      </c>
      <c r="C233" s="514">
        <v>3</v>
      </c>
      <c r="D233" s="528">
        <v>2022</v>
      </c>
      <c r="E233" s="525" t="s">
        <v>1891</v>
      </c>
      <c r="F233" s="541"/>
      <c r="G233" s="542"/>
      <c r="H233" s="435">
        <f t="shared" ca="1" si="13"/>
        <v>0</v>
      </c>
      <c r="I233" s="541"/>
      <c r="J233" s="541"/>
      <c r="K233" s="436">
        <f t="shared" ca="1" si="14"/>
        <v>160.77000000000001</v>
      </c>
      <c r="L233" s="540" t="s">
        <v>1824</v>
      </c>
      <c r="M233" s="523">
        <v>-60</v>
      </c>
      <c r="N233" s="530"/>
      <c r="O233" s="421"/>
    </row>
    <row r="234" spans="1:15" ht="12.95" customHeight="1">
      <c r="A234" s="551">
        <v>43</v>
      </c>
      <c r="B234" s="514">
        <v>10</v>
      </c>
      <c r="C234" s="514">
        <v>3</v>
      </c>
      <c r="D234" s="514">
        <v>2022</v>
      </c>
      <c r="E234" s="525" t="s">
        <v>1892</v>
      </c>
      <c r="F234" s="520"/>
      <c r="G234" s="520"/>
      <c r="H234" s="435">
        <f t="shared" ca="1" si="13"/>
        <v>0</v>
      </c>
      <c r="I234" s="520"/>
      <c r="J234" s="526"/>
      <c r="K234" s="436">
        <f t="shared" ca="1" si="14"/>
        <v>160.77000000000001</v>
      </c>
      <c r="L234" s="522" t="s">
        <v>1869</v>
      </c>
      <c r="M234" s="538">
        <v>60</v>
      </c>
      <c r="N234" s="524"/>
      <c r="O234" s="421"/>
    </row>
    <row r="235" spans="1:15" ht="12.95" customHeight="1">
      <c r="A235" s="514">
        <v>44</v>
      </c>
      <c r="B235" s="514">
        <v>10</v>
      </c>
      <c r="C235" s="514">
        <v>3</v>
      </c>
      <c r="D235" s="528">
        <v>2022</v>
      </c>
      <c r="E235" s="543" t="s">
        <v>1893</v>
      </c>
      <c r="F235" s="541"/>
      <c r="G235" s="542"/>
      <c r="H235" s="435">
        <f t="shared" ca="1" si="13"/>
        <v>0</v>
      </c>
      <c r="I235" s="541"/>
      <c r="J235" s="541">
        <v>60</v>
      </c>
      <c r="K235" s="436">
        <f t="shared" ca="1" si="14"/>
        <v>100.77</v>
      </c>
      <c r="L235" s="522"/>
      <c r="M235" s="523" t="str">
        <f t="shared" ref="M235" si="21">IF(LEN(L235)&gt;0,F235+G235+I235+J235,"")</f>
        <v/>
      </c>
      <c r="N235" s="530"/>
      <c r="O235" s="421"/>
    </row>
    <row r="236" spans="1:15" ht="12.95" customHeight="1">
      <c r="A236" s="514">
        <v>44</v>
      </c>
      <c r="B236" s="514">
        <v>10</v>
      </c>
      <c r="C236" s="514">
        <v>3</v>
      </c>
      <c r="D236" s="514">
        <v>2022</v>
      </c>
      <c r="E236" s="525" t="s">
        <v>1894</v>
      </c>
      <c r="F236" s="541"/>
      <c r="G236" s="542"/>
      <c r="H236" s="435">
        <f t="shared" ca="1" si="13"/>
        <v>0</v>
      </c>
      <c r="I236" s="541"/>
      <c r="J236" s="541"/>
      <c r="K236" s="436">
        <f t="shared" ca="1" si="14"/>
        <v>100.77</v>
      </c>
      <c r="L236" s="540" t="s">
        <v>1824</v>
      </c>
      <c r="M236" s="523">
        <v>-60</v>
      </c>
      <c r="N236" s="533"/>
      <c r="O236" s="421"/>
    </row>
    <row r="237" spans="1:15" ht="12.95" customHeight="1">
      <c r="A237" s="551">
        <v>44</v>
      </c>
      <c r="B237" s="514">
        <v>10</v>
      </c>
      <c r="C237" s="514">
        <v>3</v>
      </c>
      <c r="D237" s="514">
        <v>2022</v>
      </c>
      <c r="E237" s="525" t="s">
        <v>1895</v>
      </c>
      <c r="F237" s="520"/>
      <c r="G237" s="520"/>
      <c r="H237" s="435">
        <f t="shared" ca="1" si="13"/>
        <v>0</v>
      </c>
      <c r="I237" s="520"/>
      <c r="J237" s="526"/>
      <c r="K237" s="436">
        <f t="shared" ca="1" si="14"/>
        <v>100.77</v>
      </c>
      <c r="L237" s="522" t="s">
        <v>1869</v>
      </c>
      <c r="M237" s="538">
        <v>60</v>
      </c>
      <c r="N237" s="533"/>
      <c r="O237" s="421"/>
    </row>
    <row r="238" spans="1:15" ht="12.95" customHeight="1">
      <c r="A238" s="514">
        <v>45</v>
      </c>
      <c r="B238" s="515">
        <v>21</v>
      </c>
      <c r="C238" s="515">
        <v>4</v>
      </c>
      <c r="D238" s="516">
        <v>2022</v>
      </c>
      <c r="E238" s="333" t="s">
        <v>1896</v>
      </c>
      <c r="F238" s="526"/>
      <c r="G238" s="532"/>
      <c r="H238" s="502">
        <f t="shared" ca="1" si="13"/>
        <v>0</v>
      </c>
      <c r="I238" s="532">
        <v>209.74</v>
      </c>
      <c r="J238" s="526"/>
      <c r="K238" s="436">
        <f t="shared" ca="1" si="14"/>
        <v>310.51</v>
      </c>
      <c r="L238" s="522" t="s">
        <v>964</v>
      </c>
      <c r="M238" s="535">
        <f>IF(LEN(L238)&gt;0,F238+G238+I238+J238,"")</f>
        <v>209.74</v>
      </c>
      <c r="N238" s="533"/>
      <c r="O238" s="421"/>
    </row>
    <row r="239" spans="1:15" ht="12.95" customHeight="1">
      <c r="A239" s="514">
        <v>45</v>
      </c>
      <c r="B239" s="515">
        <v>21</v>
      </c>
      <c r="C239" s="515">
        <v>4</v>
      </c>
      <c r="D239" s="516">
        <v>2022</v>
      </c>
      <c r="E239" s="333" t="s">
        <v>1897</v>
      </c>
      <c r="F239" s="526"/>
      <c r="G239" s="532"/>
      <c r="H239" s="502">
        <f t="shared" ca="1" si="13"/>
        <v>0</v>
      </c>
      <c r="I239" s="532">
        <v>290.26</v>
      </c>
      <c r="J239" s="526"/>
      <c r="K239" s="436">
        <f t="shared" ca="1" si="14"/>
        <v>600.77</v>
      </c>
      <c r="L239" s="522" t="s">
        <v>964</v>
      </c>
      <c r="M239" s="535">
        <f>IF(LEN(L239)&gt;0,F239+G239+I239+J239,"")</f>
        <v>290.26</v>
      </c>
      <c r="N239" s="533"/>
      <c r="O239" s="421"/>
    </row>
    <row r="240" spans="1:15" ht="12.95" customHeight="1">
      <c r="A240" s="514">
        <v>46</v>
      </c>
      <c r="B240" s="514">
        <v>21</v>
      </c>
      <c r="C240" s="514">
        <v>4</v>
      </c>
      <c r="D240" s="528">
        <v>2022</v>
      </c>
      <c r="E240" s="517" t="s">
        <v>1898</v>
      </c>
      <c r="F240" s="520"/>
      <c r="G240" s="520"/>
      <c r="H240" s="502">
        <f t="shared" ca="1" si="13"/>
        <v>0</v>
      </c>
      <c r="I240" s="520">
        <v>250</v>
      </c>
      <c r="J240" s="526"/>
      <c r="K240" s="436">
        <f t="shared" ca="1" si="14"/>
        <v>850.77</v>
      </c>
      <c r="L240" s="522" t="s">
        <v>971</v>
      </c>
      <c r="M240" s="535">
        <f>IF(LEN(L240)&gt;0,F240+G240+I240+J240,"")</f>
        <v>250</v>
      </c>
      <c r="N240" s="533"/>
      <c r="O240" s="421"/>
    </row>
    <row r="241" spans="1:15" ht="12.95" customHeight="1">
      <c r="A241" s="514">
        <v>47</v>
      </c>
      <c r="B241" s="514">
        <v>22</v>
      </c>
      <c r="C241" s="514">
        <v>4</v>
      </c>
      <c r="D241" s="528">
        <v>2022</v>
      </c>
      <c r="E241" s="517" t="s">
        <v>1899</v>
      </c>
      <c r="F241" s="520"/>
      <c r="G241" s="520"/>
      <c r="H241" s="502">
        <f t="shared" ca="1" si="13"/>
        <v>0</v>
      </c>
      <c r="I241" s="520"/>
      <c r="J241" s="526"/>
      <c r="K241" s="436">
        <f t="shared" ca="1" si="14"/>
        <v>850.77</v>
      </c>
      <c r="L241" s="522" t="s">
        <v>688</v>
      </c>
      <c r="M241" s="535">
        <v>50</v>
      </c>
      <c r="N241" s="533"/>
      <c r="O241" s="421"/>
    </row>
    <row r="242" spans="1:15" ht="12.95" customHeight="1">
      <c r="A242" s="514">
        <v>47</v>
      </c>
      <c r="B242" s="514">
        <v>22</v>
      </c>
      <c r="C242" s="514">
        <v>4</v>
      </c>
      <c r="D242" s="528">
        <v>2022</v>
      </c>
      <c r="E242" s="525" t="s">
        <v>1900</v>
      </c>
      <c r="F242" s="520"/>
      <c r="G242" s="520"/>
      <c r="H242" s="502">
        <f t="shared" ca="1" si="13"/>
        <v>0</v>
      </c>
      <c r="I242" s="520"/>
      <c r="J242" s="526"/>
      <c r="K242" s="436">
        <f t="shared" ca="1" si="14"/>
        <v>850.77</v>
      </c>
      <c r="L242" s="522" t="s">
        <v>1901</v>
      </c>
      <c r="M242" s="535">
        <v>50</v>
      </c>
      <c r="N242" s="533"/>
      <c r="O242" s="421"/>
    </row>
    <row r="243" spans="1:15" ht="12.95" customHeight="1">
      <c r="A243" s="514">
        <v>48</v>
      </c>
      <c r="B243" s="514">
        <v>1</v>
      </c>
      <c r="C243" s="514">
        <v>5</v>
      </c>
      <c r="D243" s="528">
        <v>2022</v>
      </c>
      <c r="E243" s="517" t="s">
        <v>1902</v>
      </c>
      <c r="F243" s="520"/>
      <c r="G243" s="520"/>
      <c r="H243" s="502">
        <f t="shared" ca="1" si="13"/>
        <v>0</v>
      </c>
      <c r="I243" s="520"/>
      <c r="J243" s="526">
        <v>50</v>
      </c>
      <c r="K243" s="436">
        <f t="shared" ca="1" si="14"/>
        <v>800.77</v>
      </c>
      <c r="L243" s="522"/>
      <c r="M243" s="535" t="str">
        <f t="shared" ref="M243:M252" si="22">IF(LEN(L243)&gt;0,F243+G243+I243+J243,"")</f>
        <v/>
      </c>
      <c r="N243" s="533"/>
      <c r="O243" s="421"/>
    </row>
    <row r="244" spans="1:15" ht="12.95" customHeight="1">
      <c r="A244" s="514">
        <v>48</v>
      </c>
      <c r="B244" s="514">
        <v>1</v>
      </c>
      <c r="C244" s="514">
        <v>5</v>
      </c>
      <c r="D244" s="528">
        <v>2022</v>
      </c>
      <c r="E244" s="525" t="s">
        <v>1903</v>
      </c>
      <c r="F244" s="520"/>
      <c r="G244" s="520"/>
      <c r="H244" s="502">
        <f t="shared" ca="1" si="13"/>
        <v>0</v>
      </c>
      <c r="I244" s="520"/>
      <c r="J244" s="526"/>
      <c r="K244" s="436">
        <f t="shared" ca="1" si="14"/>
        <v>800.77</v>
      </c>
      <c r="L244" s="522" t="s">
        <v>1901</v>
      </c>
      <c r="M244" s="535">
        <v>-50</v>
      </c>
      <c r="N244" s="533"/>
      <c r="O244" s="421"/>
    </row>
    <row r="245" spans="1:15" ht="12.95" customHeight="1">
      <c r="A245" s="514">
        <v>49</v>
      </c>
      <c r="B245" s="514">
        <v>2</v>
      </c>
      <c r="C245" s="514">
        <v>5</v>
      </c>
      <c r="D245" s="528">
        <v>2022</v>
      </c>
      <c r="E245" s="517" t="s">
        <v>1904</v>
      </c>
      <c r="F245" s="520"/>
      <c r="G245" s="520"/>
      <c r="H245" s="502">
        <f t="shared" ca="1" si="13"/>
        <v>0</v>
      </c>
      <c r="I245" s="520"/>
      <c r="J245" s="526">
        <v>55.14</v>
      </c>
      <c r="K245" s="436">
        <f t="shared" ca="1" si="14"/>
        <v>745.63</v>
      </c>
      <c r="L245" s="522" t="s">
        <v>924</v>
      </c>
      <c r="M245" s="535">
        <v>55.14</v>
      </c>
      <c r="N245" s="533"/>
      <c r="O245" s="421"/>
    </row>
    <row r="246" spans="1:15" ht="12.95" customHeight="1">
      <c r="A246" s="514">
        <v>49</v>
      </c>
      <c r="B246" s="514">
        <v>2</v>
      </c>
      <c r="C246" s="514">
        <v>5</v>
      </c>
      <c r="D246" s="528">
        <v>2022</v>
      </c>
      <c r="E246" s="525" t="s">
        <v>1905</v>
      </c>
      <c r="F246" s="520"/>
      <c r="G246" s="520"/>
      <c r="H246" s="502">
        <f t="shared" ca="1" si="13"/>
        <v>0</v>
      </c>
      <c r="I246" s="520"/>
      <c r="J246" s="526"/>
      <c r="K246" s="436">
        <f t="shared" ca="1" si="14"/>
        <v>745.63</v>
      </c>
      <c r="L246" s="522" t="s">
        <v>1745</v>
      </c>
      <c r="M246" s="535">
        <v>-57.22</v>
      </c>
      <c r="N246" s="533"/>
      <c r="O246" s="421"/>
    </row>
    <row r="247" spans="1:15" ht="12.95" customHeight="1">
      <c r="A247" s="514">
        <v>49</v>
      </c>
      <c r="B247" s="514">
        <v>2</v>
      </c>
      <c r="C247" s="514">
        <v>5</v>
      </c>
      <c r="D247" s="528">
        <v>2022</v>
      </c>
      <c r="E247" s="525" t="s">
        <v>1906</v>
      </c>
      <c r="F247" s="526"/>
      <c r="G247" s="526"/>
      <c r="H247" s="502">
        <f t="shared" ca="1" si="13"/>
        <v>0</v>
      </c>
      <c r="I247" s="526"/>
      <c r="J247" s="526"/>
      <c r="K247" s="436">
        <f t="shared" ca="1" si="14"/>
        <v>745.63</v>
      </c>
      <c r="L247" s="522" t="s">
        <v>1907</v>
      </c>
      <c r="M247" s="535">
        <v>52.02</v>
      </c>
      <c r="N247" s="533"/>
      <c r="O247" s="421"/>
    </row>
    <row r="248" spans="1:15" ht="12.95" customHeight="1">
      <c r="A248" s="514">
        <v>49</v>
      </c>
      <c r="B248" s="514">
        <v>2</v>
      </c>
      <c r="C248" s="514">
        <v>5</v>
      </c>
      <c r="D248" s="528">
        <v>2022</v>
      </c>
      <c r="E248" s="525" t="s">
        <v>1908</v>
      </c>
      <c r="F248" s="526"/>
      <c r="G248" s="526"/>
      <c r="H248" s="502">
        <f t="shared" ca="1" si="13"/>
        <v>0</v>
      </c>
      <c r="I248" s="526"/>
      <c r="J248" s="526"/>
      <c r="K248" s="436">
        <f t="shared" ca="1" si="14"/>
        <v>745.63</v>
      </c>
      <c r="L248" s="522" t="s">
        <v>1909</v>
      </c>
      <c r="M248" s="535">
        <v>2.08</v>
      </c>
      <c r="N248" s="533"/>
      <c r="O248" s="421"/>
    </row>
    <row r="249" spans="1:15" ht="12.95" customHeight="1">
      <c r="A249" s="514">
        <v>50</v>
      </c>
      <c r="B249" s="514">
        <v>2</v>
      </c>
      <c r="C249" s="514">
        <v>5</v>
      </c>
      <c r="D249" s="528">
        <v>2022</v>
      </c>
      <c r="E249" s="517" t="s">
        <v>1910</v>
      </c>
      <c r="F249" s="537"/>
      <c r="G249" s="526"/>
      <c r="H249" s="502">
        <f t="shared" ca="1" si="13"/>
        <v>0</v>
      </c>
      <c r="I249" s="526"/>
      <c r="J249" s="526">
        <v>2.08</v>
      </c>
      <c r="K249" s="436">
        <f t="shared" ca="1" si="14"/>
        <v>743.55</v>
      </c>
      <c r="L249" s="522" t="s">
        <v>928</v>
      </c>
      <c r="M249" s="535">
        <v>2.08</v>
      </c>
      <c r="N249" s="533"/>
      <c r="O249" s="421"/>
    </row>
    <row r="250" spans="1:15" ht="12.95" customHeight="1">
      <c r="A250" s="514">
        <v>50</v>
      </c>
      <c r="B250" s="514">
        <v>2</v>
      </c>
      <c r="C250" s="514">
        <v>5</v>
      </c>
      <c r="D250" s="528">
        <v>2022</v>
      </c>
      <c r="E250" s="525" t="s">
        <v>1911</v>
      </c>
      <c r="F250" s="537"/>
      <c r="G250" s="526"/>
      <c r="H250" s="502">
        <f t="shared" ca="1" si="13"/>
        <v>0</v>
      </c>
      <c r="I250" s="526"/>
      <c r="J250" s="526"/>
      <c r="K250" s="436">
        <f t="shared" ca="1" si="14"/>
        <v>743.55</v>
      </c>
      <c r="L250" s="536" t="s">
        <v>1909</v>
      </c>
      <c r="M250" s="535">
        <v>-2.08</v>
      </c>
      <c r="N250" s="552"/>
      <c r="O250" s="421"/>
    </row>
    <row r="251" spans="1:15" ht="12.95" customHeight="1">
      <c r="A251" s="514">
        <v>50</v>
      </c>
      <c r="B251" s="514">
        <v>2</v>
      </c>
      <c r="C251" s="514">
        <v>5</v>
      </c>
      <c r="D251" s="514">
        <v>2022</v>
      </c>
      <c r="E251" s="553" t="s">
        <v>1912</v>
      </c>
      <c r="F251" s="532"/>
      <c r="G251" s="532"/>
      <c r="H251" s="502">
        <f t="shared" ca="1" si="13"/>
        <v>0</v>
      </c>
      <c r="I251" s="532"/>
      <c r="J251" s="532"/>
      <c r="K251" s="436">
        <f t="shared" ca="1" si="14"/>
        <v>743.55</v>
      </c>
      <c r="L251" s="522" t="s">
        <v>1913</v>
      </c>
      <c r="M251" s="535">
        <v>2.08</v>
      </c>
      <c r="N251" s="554"/>
      <c r="O251" s="421"/>
    </row>
    <row r="252" spans="1:15" ht="12.95" customHeight="1">
      <c r="A252" s="514">
        <v>51</v>
      </c>
      <c r="B252" s="514">
        <v>3</v>
      </c>
      <c r="C252" s="514">
        <v>5</v>
      </c>
      <c r="D252" s="514">
        <v>2022</v>
      </c>
      <c r="E252" s="333" t="s">
        <v>1914</v>
      </c>
      <c r="F252" s="526"/>
      <c r="G252" s="532"/>
      <c r="H252" s="502">
        <f t="shared" ref="H252:H315" ca="1" si="23">IF(A252&lt;&gt;"",IF(INDIRECT(ADDRESS(ROW()-1,8))="",ROUND(SUM(INDIRECT(ADDRESS(ROW()-2,8)),F252,-G252),2),ROUND(SUM(INDIRECT(ADDRESS(ROW()-1,8)),F252,-G252),2)),"")</f>
        <v>0</v>
      </c>
      <c r="I252" s="532"/>
      <c r="J252" s="526">
        <v>23.21</v>
      </c>
      <c r="K252" s="436">
        <f t="shared" ca="1" si="14"/>
        <v>720.34</v>
      </c>
      <c r="L252" s="522"/>
      <c r="M252" s="535" t="str">
        <f t="shared" si="22"/>
        <v/>
      </c>
      <c r="N252" s="554"/>
      <c r="O252" s="421"/>
    </row>
    <row r="253" spans="1:15" ht="12.95" customHeight="1">
      <c r="A253" s="514">
        <v>51</v>
      </c>
      <c r="B253" s="514">
        <v>3</v>
      </c>
      <c r="C253" s="514">
        <v>5</v>
      </c>
      <c r="D253" s="528">
        <v>2022</v>
      </c>
      <c r="E253" s="525" t="s">
        <v>1915</v>
      </c>
      <c r="F253" s="537"/>
      <c r="G253" s="526"/>
      <c r="H253" s="502">
        <f t="shared" ca="1" si="23"/>
        <v>0</v>
      </c>
      <c r="I253" s="526"/>
      <c r="J253" s="526"/>
      <c r="K253" s="436">
        <f t="shared" ref="K253:K316" ca="1" si="24">IF(A253&lt;&gt;"",IF(INDIRECT(ADDRESS(ROW()-1,11))="",ROUND(SUM(INDIRECT(ADDRESS(ROW()-2,11)),I253,-J253),2),ROUND(SUM(INDIRECT(ADDRESS(ROW()-1,11)),I253,-J253),2)),"")</f>
        <v>720.34</v>
      </c>
      <c r="L253" s="522" t="s">
        <v>702</v>
      </c>
      <c r="M253" s="535">
        <v>8.2100000000000009</v>
      </c>
      <c r="N253" s="533"/>
      <c r="O253" s="421"/>
    </row>
    <row r="254" spans="1:15" ht="12.95" customHeight="1">
      <c r="A254" s="514">
        <v>51</v>
      </c>
      <c r="B254" s="514">
        <v>3</v>
      </c>
      <c r="C254" s="514">
        <v>5</v>
      </c>
      <c r="D254" s="528">
        <v>2022</v>
      </c>
      <c r="E254" s="525" t="s">
        <v>1916</v>
      </c>
      <c r="F254" s="537"/>
      <c r="G254" s="526"/>
      <c r="H254" s="502">
        <f t="shared" ca="1" si="23"/>
        <v>0</v>
      </c>
      <c r="I254" s="526"/>
      <c r="J254" s="526"/>
      <c r="K254" s="436">
        <f t="shared" ca="1" si="24"/>
        <v>720.34</v>
      </c>
      <c r="L254" s="536" t="s">
        <v>702</v>
      </c>
      <c r="M254" s="535">
        <v>5</v>
      </c>
      <c r="N254" s="533"/>
      <c r="O254" s="421"/>
    </row>
    <row r="255" spans="1:15" ht="12.95" customHeight="1">
      <c r="A255" s="514">
        <v>51</v>
      </c>
      <c r="B255" s="514">
        <v>3</v>
      </c>
      <c r="C255" s="514">
        <v>5</v>
      </c>
      <c r="D255" s="514">
        <v>2022</v>
      </c>
      <c r="E255" s="553" t="s">
        <v>1917</v>
      </c>
      <c r="F255" s="532"/>
      <c r="G255" s="532"/>
      <c r="H255" s="502">
        <f t="shared" ca="1" si="23"/>
        <v>0</v>
      </c>
      <c r="I255" s="532"/>
      <c r="J255" s="532"/>
      <c r="K255" s="436">
        <f t="shared" ca="1" si="24"/>
        <v>720.34</v>
      </c>
      <c r="L255" s="522" t="s">
        <v>702</v>
      </c>
      <c r="M255" s="535">
        <v>10</v>
      </c>
      <c r="N255" s="554"/>
      <c r="O255" s="421"/>
    </row>
    <row r="256" spans="1:15" ht="12.95" customHeight="1">
      <c r="A256" s="514"/>
      <c r="B256" s="514"/>
      <c r="C256" s="514"/>
      <c r="D256" s="528"/>
      <c r="E256" s="543"/>
      <c r="F256" s="541"/>
      <c r="G256" s="542"/>
      <c r="H256" s="435" t="str">
        <f t="shared" ca="1" si="23"/>
        <v/>
      </c>
      <c r="I256" s="541"/>
      <c r="J256" s="541"/>
      <c r="K256" s="436" t="str">
        <f t="shared" ca="1" si="24"/>
        <v/>
      </c>
      <c r="L256" s="522"/>
      <c r="M256" s="523" t="str">
        <f t="shared" ref="M256:M319" si="25">IF(LEN(L256)&gt;0,F256+G256+I256+J256,"")</f>
        <v/>
      </c>
      <c r="N256" s="530"/>
      <c r="O256" s="421"/>
    </row>
    <row r="257" spans="1:15" ht="12.95" customHeight="1">
      <c r="A257" s="514"/>
      <c r="B257" s="514"/>
      <c r="C257" s="514"/>
      <c r="D257" s="514"/>
      <c r="E257" s="525"/>
      <c r="F257" s="541"/>
      <c r="G257" s="542"/>
      <c r="H257" s="435" t="str">
        <f t="shared" ca="1" si="23"/>
        <v/>
      </c>
      <c r="I257" s="541"/>
      <c r="J257" s="541"/>
      <c r="K257" s="436" t="str">
        <f t="shared" ca="1" si="24"/>
        <v/>
      </c>
      <c r="L257" s="522"/>
      <c r="M257" s="523" t="str">
        <f t="shared" si="25"/>
        <v/>
      </c>
      <c r="N257" s="524"/>
      <c r="O257" s="421"/>
    </row>
    <row r="258" spans="1:15" ht="12.95" customHeight="1">
      <c r="A258" s="514"/>
      <c r="B258" s="514"/>
      <c r="C258" s="514"/>
      <c r="D258" s="528"/>
      <c r="E258" s="328"/>
      <c r="F258" s="541"/>
      <c r="G258" s="542"/>
      <c r="H258" s="435" t="str">
        <f t="shared" ca="1" si="23"/>
        <v/>
      </c>
      <c r="I258" s="541"/>
      <c r="J258" s="541"/>
      <c r="K258" s="436" t="str">
        <f t="shared" ca="1" si="24"/>
        <v/>
      </c>
      <c r="L258" s="522"/>
      <c r="M258" s="523" t="str">
        <f t="shared" si="25"/>
        <v/>
      </c>
      <c r="N258" s="524"/>
      <c r="O258" s="421"/>
    </row>
    <row r="259" spans="1:15" ht="12.95" customHeight="1">
      <c r="A259" s="514"/>
      <c r="B259" s="514"/>
      <c r="C259" s="514"/>
      <c r="D259" s="528"/>
      <c r="E259" s="555"/>
      <c r="F259" s="541"/>
      <c r="G259" s="542"/>
      <c r="H259" s="435" t="str">
        <f t="shared" ca="1" si="23"/>
        <v/>
      </c>
      <c r="I259" s="541"/>
      <c r="J259" s="541"/>
      <c r="K259" s="436" t="str">
        <f t="shared" ca="1" si="24"/>
        <v/>
      </c>
      <c r="L259" s="522"/>
      <c r="M259" s="523" t="str">
        <f t="shared" si="25"/>
        <v/>
      </c>
      <c r="N259" s="524"/>
      <c r="O259" s="421"/>
    </row>
    <row r="260" spans="1:15" ht="12.95" customHeight="1">
      <c r="A260" s="514"/>
      <c r="B260" s="514"/>
      <c r="C260" s="514"/>
      <c r="D260" s="528"/>
      <c r="E260" s="555"/>
      <c r="F260" s="541"/>
      <c r="G260" s="542"/>
      <c r="H260" s="435" t="str">
        <f t="shared" ca="1" si="23"/>
        <v/>
      </c>
      <c r="I260" s="541"/>
      <c r="J260" s="541"/>
      <c r="K260" s="436" t="str">
        <f t="shared" ca="1" si="24"/>
        <v/>
      </c>
      <c r="L260" s="522"/>
      <c r="M260" s="523" t="str">
        <f t="shared" si="25"/>
        <v/>
      </c>
      <c r="N260" s="524"/>
      <c r="O260" s="421"/>
    </row>
    <row r="261" spans="1:15" ht="12.95" customHeight="1">
      <c r="A261" s="514"/>
      <c r="B261" s="514"/>
      <c r="C261" s="514"/>
      <c r="D261" s="528"/>
      <c r="E261" s="543"/>
      <c r="F261" s="541"/>
      <c r="G261" s="542"/>
      <c r="H261" s="435" t="str">
        <f t="shared" ca="1" si="23"/>
        <v/>
      </c>
      <c r="I261" s="541"/>
      <c r="J261" s="541"/>
      <c r="K261" s="436" t="str">
        <f t="shared" ca="1" si="24"/>
        <v/>
      </c>
      <c r="L261" s="522"/>
      <c r="M261" s="523" t="str">
        <f t="shared" si="25"/>
        <v/>
      </c>
      <c r="N261" s="533"/>
      <c r="O261" s="421"/>
    </row>
    <row r="262" spans="1:15" ht="12.95" customHeight="1">
      <c r="A262" s="514"/>
      <c r="B262" s="514"/>
      <c r="C262" s="514"/>
      <c r="D262" s="514"/>
      <c r="E262" s="553"/>
      <c r="F262" s="541"/>
      <c r="G262" s="542"/>
      <c r="H262" s="435" t="str">
        <f t="shared" ca="1" si="23"/>
        <v/>
      </c>
      <c r="I262" s="541"/>
      <c r="J262" s="541"/>
      <c r="K262" s="436" t="str">
        <f t="shared" ca="1" si="24"/>
        <v/>
      </c>
      <c r="L262" s="522"/>
      <c r="M262" s="523" t="str">
        <f t="shared" si="25"/>
        <v/>
      </c>
      <c r="N262" s="524"/>
      <c r="O262" s="421"/>
    </row>
    <row r="263" spans="1:15" ht="12.95" customHeight="1">
      <c r="A263" s="514"/>
      <c r="B263" s="514"/>
      <c r="C263" s="514"/>
      <c r="D263" s="514"/>
      <c r="E263" s="328"/>
      <c r="F263" s="541"/>
      <c r="G263" s="542"/>
      <c r="H263" s="435" t="str">
        <f t="shared" ca="1" si="23"/>
        <v/>
      </c>
      <c r="I263" s="541"/>
      <c r="J263" s="541"/>
      <c r="K263" s="436" t="str">
        <f t="shared" ca="1" si="24"/>
        <v/>
      </c>
      <c r="L263" s="522"/>
      <c r="M263" s="523" t="str">
        <f t="shared" si="25"/>
        <v/>
      </c>
      <c r="N263" s="524"/>
      <c r="O263" s="421"/>
    </row>
    <row r="264" spans="1:15" ht="12.95" customHeight="1">
      <c r="A264" s="514"/>
      <c r="B264" s="514"/>
      <c r="C264" s="514"/>
      <c r="D264" s="514"/>
      <c r="E264" s="543"/>
      <c r="F264" s="526"/>
      <c r="G264" s="532"/>
      <c r="H264" s="435" t="str">
        <f t="shared" ca="1" si="23"/>
        <v/>
      </c>
      <c r="I264" s="532"/>
      <c r="J264" s="526"/>
      <c r="K264" s="436" t="str">
        <f t="shared" ca="1" si="24"/>
        <v/>
      </c>
      <c r="L264" s="522"/>
      <c r="M264" s="523" t="str">
        <f t="shared" si="25"/>
        <v/>
      </c>
      <c r="N264" s="524"/>
      <c r="O264" s="421"/>
    </row>
    <row r="265" spans="1:15" ht="12.95" customHeight="1">
      <c r="A265" s="514"/>
      <c r="B265" s="514"/>
      <c r="C265" s="514"/>
      <c r="D265" s="514"/>
      <c r="E265" s="543"/>
      <c r="F265" s="526"/>
      <c r="G265" s="532"/>
      <c r="H265" s="435" t="str">
        <f t="shared" ca="1" si="23"/>
        <v/>
      </c>
      <c r="I265" s="532"/>
      <c r="J265" s="526"/>
      <c r="K265" s="436" t="str">
        <f t="shared" ca="1" si="24"/>
        <v/>
      </c>
      <c r="L265" s="522"/>
      <c r="M265" s="523" t="str">
        <f t="shared" si="25"/>
        <v/>
      </c>
      <c r="N265" s="524"/>
      <c r="O265" s="421"/>
    </row>
    <row r="266" spans="1:15" ht="12.95" customHeight="1">
      <c r="A266" s="514"/>
      <c r="B266" s="514"/>
      <c r="C266" s="514"/>
      <c r="D266" s="514"/>
      <c r="E266" s="543"/>
      <c r="F266" s="526"/>
      <c r="G266" s="532"/>
      <c r="H266" s="435" t="str">
        <f t="shared" ca="1" si="23"/>
        <v/>
      </c>
      <c r="I266" s="532"/>
      <c r="J266" s="526"/>
      <c r="K266" s="436" t="str">
        <f t="shared" ca="1" si="24"/>
        <v/>
      </c>
      <c r="L266" s="522"/>
      <c r="M266" s="523" t="str">
        <f t="shared" si="25"/>
        <v/>
      </c>
      <c r="N266" s="524"/>
      <c r="O266" s="421"/>
    </row>
    <row r="267" spans="1:15" ht="12.95" customHeight="1">
      <c r="A267" s="514"/>
      <c r="B267" s="514"/>
      <c r="C267" s="514"/>
      <c r="D267" s="514"/>
      <c r="E267" s="544"/>
      <c r="F267" s="532"/>
      <c r="G267" s="532"/>
      <c r="H267" s="435" t="str">
        <f t="shared" ca="1" si="23"/>
        <v/>
      </c>
      <c r="I267" s="532"/>
      <c r="J267" s="527"/>
      <c r="K267" s="436" t="str">
        <f t="shared" ca="1" si="24"/>
        <v/>
      </c>
      <c r="L267" s="522"/>
      <c r="M267" s="523" t="str">
        <f t="shared" si="25"/>
        <v/>
      </c>
      <c r="N267" s="554"/>
      <c r="O267" s="421"/>
    </row>
    <row r="268" spans="1:15" ht="12.95" customHeight="1">
      <c r="A268" s="514"/>
      <c r="B268" s="514"/>
      <c r="C268" s="514"/>
      <c r="D268" s="514"/>
      <c r="E268" s="328"/>
      <c r="F268" s="526"/>
      <c r="G268" s="532"/>
      <c r="H268" s="435" t="str">
        <f t="shared" ca="1" si="23"/>
        <v/>
      </c>
      <c r="I268" s="532"/>
      <c r="J268" s="526"/>
      <c r="K268" s="436" t="str">
        <f t="shared" ca="1" si="24"/>
        <v/>
      </c>
      <c r="L268" s="522"/>
      <c r="M268" s="523" t="str">
        <f t="shared" si="25"/>
        <v/>
      </c>
      <c r="N268" s="524"/>
      <c r="O268" s="421"/>
    </row>
    <row r="269" spans="1:15" ht="12.95" customHeight="1">
      <c r="A269" s="514"/>
      <c r="B269" s="514"/>
      <c r="C269" s="514"/>
      <c r="D269" s="528"/>
      <c r="E269" s="525"/>
      <c r="F269" s="537"/>
      <c r="G269" s="526"/>
      <c r="H269" s="435" t="str">
        <f t="shared" ca="1" si="23"/>
        <v/>
      </c>
      <c r="I269" s="526"/>
      <c r="J269" s="526"/>
      <c r="K269" s="436" t="str">
        <f t="shared" ca="1" si="24"/>
        <v/>
      </c>
      <c r="L269" s="522"/>
      <c r="M269" s="523" t="str">
        <f t="shared" si="25"/>
        <v/>
      </c>
      <c r="N269" s="524"/>
      <c r="O269" s="421"/>
    </row>
    <row r="270" spans="1:15" ht="12.95" customHeight="1">
      <c r="A270" s="514"/>
      <c r="B270" s="514"/>
      <c r="C270" s="514"/>
      <c r="D270" s="528"/>
      <c r="E270" s="517"/>
      <c r="F270" s="537"/>
      <c r="G270" s="526"/>
      <c r="H270" s="435" t="str">
        <f t="shared" ca="1" si="23"/>
        <v/>
      </c>
      <c r="I270" s="526"/>
      <c r="J270" s="526"/>
      <c r="K270" s="436" t="str">
        <f t="shared" ca="1" si="24"/>
        <v/>
      </c>
      <c r="L270" s="536"/>
      <c r="M270" s="523" t="str">
        <f t="shared" si="25"/>
        <v/>
      </c>
      <c r="N270" s="533"/>
      <c r="O270" s="421"/>
    </row>
    <row r="271" spans="1:15" ht="12.95" customHeight="1">
      <c r="A271" s="514"/>
      <c r="B271" s="514"/>
      <c r="C271" s="514"/>
      <c r="D271" s="514"/>
      <c r="E271" s="553"/>
      <c r="F271" s="532"/>
      <c r="G271" s="532"/>
      <c r="H271" s="435" t="str">
        <f t="shared" ca="1" si="23"/>
        <v/>
      </c>
      <c r="I271" s="532"/>
      <c r="J271" s="527"/>
      <c r="K271" s="436" t="str">
        <f t="shared" ca="1" si="24"/>
        <v/>
      </c>
      <c r="L271" s="522"/>
      <c r="M271" s="523" t="str">
        <f t="shared" si="25"/>
        <v/>
      </c>
      <c r="N271" s="524"/>
      <c r="O271" s="421"/>
    </row>
    <row r="272" spans="1:15" ht="12.95" customHeight="1">
      <c r="A272" s="514"/>
      <c r="B272" s="514"/>
      <c r="C272" s="514"/>
      <c r="D272" s="514"/>
      <c r="E272" s="328"/>
      <c r="F272" s="526"/>
      <c r="G272" s="532"/>
      <c r="H272" s="435" t="str">
        <f t="shared" ca="1" si="23"/>
        <v/>
      </c>
      <c r="I272" s="532"/>
      <c r="J272" s="526"/>
      <c r="K272" s="436" t="str">
        <f t="shared" ca="1" si="24"/>
        <v/>
      </c>
      <c r="L272" s="522"/>
      <c r="M272" s="523" t="str">
        <f t="shared" si="25"/>
        <v/>
      </c>
      <c r="N272" s="524"/>
      <c r="O272" s="421"/>
    </row>
    <row r="273" spans="1:15" ht="12.95" customHeight="1">
      <c r="A273" s="514"/>
      <c r="B273" s="514"/>
      <c r="C273" s="514"/>
      <c r="D273" s="528"/>
      <c r="E273" s="517"/>
      <c r="F273" s="537"/>
      <c r="G273" s="526"/>
      <c r="H273" s="435" t="str">
        <f t="shared" ca="1" si="23"/>
        <v/>
      </c>
      <c r="I273" s="526"/>
      <c r="J273" s="526"/>
      <c r="K273" s="436" t="str">
        <f t="shared" ca="1" si="24"/>
        <v/>
      </c>
      <c r="L273" s="522"/>
      <c r="M273" s="523" t="str">
        <f t="shared" si="25"/>
        <v/>
      </c>
      <c r="N273" s="533"/>
      <c r="O273" s="421"/>
    </row>
    <row r="274" spans="1:15" ht="12.95" customHeight="1">
      <c r="A274" s="514"/>
      <c r="B274" s="514"/>
      <c r="C274" s="514"/>
      <c r="D274" s="528"/>
      <c r="E274" s="525"/>
      <c r="F274" s="537"/>
      <c r="G274" s="526"/>
      <c r="H274" s="435" t="str">
        <f t="shared" ca="1" si="23"/>
        <v/>
      </c>
      <c r="I274" s="526"/>
      <c r="J274" s="526"/>
      <c r="K274" s="436" t="str">
        <f t="shared" ca="1" si="24"/>
        <v/>
      </c>
      <c r="L274" s="536"/>
      <c r="M274" s="523" t="str">
        <f t="shared" si="25"/>
        <v/>
      </c>
      <c r="N274" s="524"/>
      <c r="O274" s="421"/>
    </row>
    <row r="275" spans="1:15" ht="12.95" customHeight="1">
      <c r="A275" s="514"/>
      <c r="B275" s="514"/>
      <c r="C275" s="514"/>
      <c r="D275" s="528"/>
      <c r="E275" s="556"/>
      <c r="F275" s="518"/>
      <c r="G275" s="526"/>
      <c r="H275" s="435" t="str">
        <f t="shared" ca="1" si="23"/>
        <v/>
      </c>
      <c r="I275" s="550"/>
      <c r="J275" s="526"/>
      <c r="K275" s="436" t="str">
        <f t="shared" ca="1" si="24"/>
        <v/>
      </c>
      <c r="L275" s="528"/>
      <c r="M275" s="523" t="str">
        <f t="shared" si="25"/>
        <v/>
      </c>
      <c r="N275" s="524"/>
      <c r="O275" s="421"/>
    </row>
    <row r="276" spans="1:15" ht="12.95" customHeight="1">
      <c r="A276" s="514"/>
      <c r="B276" s="514"/>
      <c r="C276" s="514"/>
      <c r="D276" s="528"/>
      <c r="E276" s="544"/>
      <c r="F276" s="520"/>
      <c r="G276" s="520"/>
      <c r="H276" s="435" t="str">
        <f t="shared" ca="1" si="23"/>
        <v/>
      </c>
      <c r="I276" s="520"/>
      <c r="J276" s="526"/>
      <c r="K276" s="436" t="str">
        <f t="shared" ca="1" si="24"/>
        <v/>
      </c>
      <c r="L276" s="522"/>
      <c r="M276" s="523" t="str">
        <f t="shared" si="25"/>
        <v/>
      </c>
      <c r="N276" s="533"/>
      <c r="O276" s="421"/>
    </row>
    <row r="277" spans="1:15" ht="12.95" customHeight="1">
      <c r="A277" s="514"/>
      <c r="B277" s="514"/>
      <c r="C277" s="514"/>
      <c r="D277" s="514"/>
      <c r="E277" s="525"/>
      <c r="F277" s="520"/>
      <c r="G277" s="520"/>
      <c r="H277" s="435" t="str">
        <f t="shared" ca="1" si="23"/>
        <v/>
      </c>
      <c r="I277" s="520"/>
      <c r="J277" s="526"/>
      <c r="K277" s="436" t="str">
        <f t="shared" ca="1" si="24"/>
        <v/>
      </c>
      <c r="L277" s="528"/>
      <c r="M277" s="523" t="str">
        <f t="shared" si="25"/>
        <v/>
      </c>
      <c r="N277" s="524"/>
      <c r="O277" s="421"/>
    </row>
    <row r="278" spans="1:15" ht="12.95" customHeight="1">
      <c r="A278" s="514"/>
      <c r="B278" s="514"/>
      <c r="C278" s="514"/>
      <c r="D278" s="528"/>
      <c r="E278" s="556"/>
      <c r="F278" s="518"/>
      <c r="G278" s="519"/>
      <c r="H278" s="435" t="str">
        <f t="shared" ca="1" si="23"/>
        <v/>
      </c>
      <c r="I278" s="550"/>
      <c r="J278" s="526"/>
      <c r="K278" s="436" t="str">
        <f t="shared" ca="1" si="24"/>
        <v/>
      </c>
      <c r="L278" s="528"/>
      <c r="M278" s="523" t="str">
        <f t="shared" si="25"/>
        <v/>
      </c>
      <c r="N278" s="524"/>
      <c r="O278" s="421"/>
    </row>
    <row r="279" spans="1:15" ht="12.95" customHeight="1">
      <c r="A279" s="514"/>
      <c r="B279" s="514"/>
      <c r="C279" s="514"/>
      <c r="D279" s="528"/>
      <c r="E279" s="556"/>
      <c r="F279" s="518"/>
      <c r="G279" s="519"/>
      <c r="H279" s="435" t="str">
        <f t="shared" ca="1" si="23"/>
        <v/>
      </c>
      <c r="I279" s="550"/>
      <c r="J279" s="526"/>
      <c r="K279" s="436" t="str">
        <f t="shared" ca="1" si="24"/>
        <v/>
      </c>
      <c r="L279" s="528"/>
      <c r="M279" s="523" t="str">
        <f t="shared" si="25"/>
        <v/>
      </c>
      <c r="N279" s="524"/>
      <c r="O279" s="421"/>
    </row>
    <row r="280" spans="1:15" ht="12.95" customHeight="1">
      <c r="A280" s="514"/>
      <c r="B280" s="514"/>
      <c r="C280" s="514"/>
      <c r="D280" s="514"/>
      <c r="E280" s="557"/>
      <c r="F280" s="537"/>
      <c r="G280" s="537"/>
      <c r="H280" s="435" t="str">
        <f t="shared" ca="1" si="23"/>
        <v/>
      </c>
      <c r="I280" s="526"/>
      <c r="J280" s="526"/>
      <c r="K280" s="436" t="str">
        <f t="shared" ca="1" si="24"/>
        <v/>
      </c>
      <c r="L280" s="522"/>
      <c r="M280" s="523" t="str">
        <f t="shared" si="25"/>
        <v/>
      </c>
      <c r="N280" s="524"/>
      <c r="O280" s="421"/>
    </row>
    <row r="281" spans="1:15" ht="12.95" customHeight="1">
      <c r="A281" s="514"/>
      <c r="B281" s="514"/>
      <c r="C281" s="514"/>
      <c r="D281" s="514"/>
      <c r="E281" s="557"/>
      <c r="F281" s="537"/>
      <c r="G281" s="537"/>
      <c r="H281" s="435" t="str">
        <f t="shared" ca="1" si="23"/>
        <v/>
      </c>
      <c r="I281" s="526"/>
      <c r="J281" s="526"/>
      <c r="K281" s="436" t="str">
        <f t="shared" ca="1" si="24"/>
        <v/>
      </c>
      <c r="L281" s="522"/>
      <c r="M281" s="523" t="str">
        <f t="shared" si="25"/>
        <v/>
      </c>
      <c r="N281" s="524"/>
      <c r="O281" s="421"/>
    </row>
    <row r="282" spans="1:15" ht="12.95" customHeight="1">
      <c r="A282" s="514"/>
      <c r="B282" s="514"/>
      <c r="C282" s="514"/>
      <c r="D282" s="514"/>
      <c r="E282" s="543"/>
      <c r="F282" s="541"/>
      <c r="G282" s="542"/>
      <c r="H282" s="435" t="str">
        <f t="shared" ca="1" si="23"/>
        <v/>
      </c>
      <c r="I282" s="541"/>
      <c r="J282" s="541"/>
      <c r="K282" s="436" t="str">
        <f t="shared" ca="1" si="24"/>
        <v/>
      </c>
      <c r="L282" s="522"/>
      <c r="M282" s="523" t="str">
        <f t="shared" si="25"/>
        <v/>
      </c>
      <c r="N282" s="524"/>
      <c r="O282" s="421"/>
    </row>
    <row r="283" spans="1:15" ht="12.95" customHeight="1">
      <c r="A283" s="514"/>
      <c r="B283" s="514"/>
      <c r="C283" s="514"/>
      <c r="D283" s="528"/>
      <c r="E283" s="543"/>
      <c r="F283" s="541"/>
      <c r="G283" s="542"/>
      <c r="H283" s="435" t="str">
        <f t="shared" ca="1" si="23"/>
        <v/>
      </c>
      <c r="I283" s="541"/>
      <c r="J283" s="541"/>
      <c r="K283" s="436" t="str">
        <f t="shared" ca="1" si="24"/>
        <v/>
      </c>
      <c r="L283" s="522"/>
      <c r="M283" s="523" t="str">
        <f t="shared" si="25"/>
        <v/>
      </c>
      <c r="N283" s="524"/>
      <c r="O283" s="421"/>
    </row>
    <row r="284" spans="1:15" ht="12.75" customHeight="1">
      <c r="A284" s="514"/>
      <c r="B284" s="514"/>
      <c r="C284" s="514"/>
      <c r="D284" s="528"/>
      <c r="E284" s="544"/>
      <c r="F284" s="520"/>
      <c r="G284" s="520"/>
      <c r="H284" s="435" t="str">
        <f t="shared" ca="1" si="23"/>
        <v/>
      </c>
      <c r="I284" s="520"/>
      <c r="J284" s="526"/>
      <c r="K284" s="436" t="str">
        <f t="shared" ca="1" si="24"/>
        <v/>
      </c>
      <c r="L284" s="522"/>
      <c r="M284" s="523" t="str">
        <f t="shared" si="25"/>
        <v/>
      </c>
      <c r="N284" s="533"/>
      <c r="O284" s="421"/>
    </row>
    <row r="285" spans="1:15" ht="12.95" customHeight="1">
      <c r="A285" s="514"/>
      <c r="B285" s="514"/>
      <c r="C285" s="514"/>
      <c r="D285" s="514"/>
      <c r="E285" s="517"/>
      <c r="F285" s="520"/>
      <c r="G285" s="520"/>
      <c r="H285" s="435" t="str">
        <f t="shared" ca="1" si="23"/>
        <v/>
      </c>
      <c r="I285" s="520"/>
      <c r="J285" s="526"/>
      <c r="K285" s="436" t="str">
        <f t="shared" ca="1" si="24"/>
        <v/>
      </c>
      <c r="L285" s="528"/>
      <c r="M285" s="523" t="str">
        <f t="shared" si="25"/>
        <v/>
      </c>
      <c r="N285" s="533"/>
      <c r="O285" s="421"/>
    </row>
    <row r="286" spans="1:15" ht="12.95" customHeight="1">
      <c r="A286" s="514"/>
      <c r="B286" s="514"/>
      <c r="C286" s="514"/>
      <c r="D286" s="514"/>
      <c r="E286" s="557"/>
      <c r="F286" s="520"/>
      <c r="G286" s="520"/>
      <c r="H286" s="435" t="str">
        <f t="shared" ca="1" si="23"/>
        <v/>
      </c>
      <c r="I286" s="520"/>
      <c r="J286" s="526"/>
      <c r="K286" s="436" t="str">
        <f t="shared" ca="1" si="24"/>
        <v/>
      </c>
      <c r="L286" s="528"/>
      <c r="M286" s="523" t="str">
        <f t="shared" si="25"/>
        <v/>
      </c>
      <c r="N286" s="533"/>
      <c r="O286" s="421"/>
    </row>
    <row r="287" spans="1:15" ht="12.95" customHeight="1">
      <c r="A287" s="514"/>
      <c r="B287" s="514"/>
      <c r="C287" s="514"/>
      <c r="D287" s="528"/>
      <c r="E287" s="558"/>
      <c r="F287" s="518"/>
      <c r="G287" s="519"/>
      <c r="H287" s="435" t="str">
        <f t="shared" ca="1" si="23"/>
        <v/>
      </c>
      <c r="I287" s="532"/>
      <c r="J287" s="526"/>
      <c r="K287" s="436" t="str">
        <f t="shared" ca="1" si="24"/>
        <v/>
      </c>
      <c r="L287" s="528"/>
      <c r="M287" s="523" t="str">
        <f t="shared" si="25"/>
        <v/>
      </c>
      <c r="N287" s="533"/>
      <c r="O287" s="421"/>
    </row>
    <row r="288" spans="1:15" ht="12.95" customHeight="1">
      <c r="A288" s="514"/>
      <c r="B288" s="514"/>
      <c r="C288" s="514"/>
      <c r="D288" s="528"/>
      <c r="E288" s="544"/>
      <c r="F288" s="520"/>
      <c r="G288" s="520"/>
      <c r="H288" s="435" t="str">
        <f t="shared" ca="1" si="23"/>
        <v/>
      </c>
      <c r="I288" s="520"/>
      <c r="J288" s="526"/>
      <c r="K288" s="436" t="str">
        <f t="shared" ca="1" si="24"/>
        <v/>
      </c>
      <c r="L288" s="522"/>
      <c r="M288" s="523" t="str">
        <f t="shared" si="25"/>
        <v/>
      </c>
      <c r="N288" s="533"/>
      <c r="O288" s="421"/>
    </row>
    <row r="289" spans="1:15" ht="12.95" customHeight="1">
      <c r="A289" s="514"/>
      <c r="B289" s="514"/>
      <c r="C289" s="514"/>
      <c r="D289" s="514"/>
      <c r="E289" s="517"/>
      <c r="F289" s="520"/>
      <c r="G289" s="520"/>
      <c r="H289" s="435" t="str">
        <f t="shared" ca="1" si="23"/>
        <v/>
      </c>
      <c r="I289" s="520"/>
      <c r="J289" s="526"/>
      <c r="K289" s="436" t="str">
        <f t="shared" ca="1" si="24"/>
        <v/>
      </c>
      <c r="L289" s="528"/>
      <c r="M289" s="523" t="str">
        <f t="shared" si="25"/>
        <v/>
      </c>
      <c r="N289" s="533"/>
      <c r="O289" s="421"/>
    </row>
    <row r="290" spans="1:15" ht="12.95" customHeight="1">
      <c r="A290" s="514"/>
      <c r="B290" s="514"/>
      <c r="C290" s="514"/>
      <c r="D290" s="528"/>
      <c r="E290" s="558"/>
      <c r="F290" s="526"/>
      <c r="G290" s="532"/>
      <c r="H290" s="435" t="str">
        <f t="shared" ca="1" si="23"/>
        <v/>
      </c>
      <c r="I290" s="550"/>
      <c r="J290" s="526"/>
      <c r="K290" s="436" t="str">
        <f t="shared" ca="1" si="24"/>
        <v/>
      </c>
      <c r="L290" s="528"/>
      <c r="M290" s="523" t="str">
        <f t="shared" si="25"/>
        <v/>
      </c>
      <c r="N290" s="533"/>
      <c r="O290" s="421"/>
    </row>
    <row r="291" spans="1:15" ht="12.95" customHeight="1">
      <c r="A291" s="514"/>
      <c r="B291" s="514"/>
      <c r="C291" s="514"/>
      <c r="D291" s="528"/>
      <c r="E291" s="544"/>
      <c r="F291" s="520"/>
      <c r="G291" s="520"/>
      <c r="H291" s="435" t="str">
        <f t="shared" ca="1" si="23"/>
        <v/>
      </c>
      <c r="I291" s="520"/>
      <c r="J291" s="526"/>
      <c r="K291" s="436" t="str">
        <f t="shared" ca="1" si="24"/>
        <v/>
      </c>
      <c r="L291" s="522"/>
      <c r="M291" s="523" t="str">
        <f t="shared" si="25"/>
        <v/>
      </c>
      <c r="N291" s="533"/>
      <c r="O291" s="421"/>
    </row>
    <row r="292" spans="1:15" ht="12.95" customHeight="1">
      <c r="A292" s="514"/>
      <c r="B292" s="514"/>
      <c r="C292" s="514"/>
      <c r="D292" s="514"/>
      <c r="E292" s="517"/>
      <c r="F292" s="520"/>
      <c r="G292" s="520"/>
      <c r="H292" s="435" t="str">
        <f t="shared" ca="1" si="23"/>
        <v/>
      </c>
      <c r="I292" s="520"/>
      <c r="J292" s="526"/>
      <c r="K292" s="436" t="str">
        <f t="shared" ca="1" si="24"/>
        <v/>
      </c>
      <c r="L292" s="528"/>
      <c r="M292" s="523" t="str">
        <f t="shared" si="25"/>
        <v/>
      </c>
      <c r="N292" s="533"/>
      <c r="O292" s="421"/>
    </row>
    <row r="293" spans="1:15" ht="12.95" customHeight="1">
      <c r="A293" s="514"/>
      <c r="B293" s="514"/>
      <c r="C293" s="514"/>
      <c r="D293" s="528"/>
      <c r="E293" s="557"/>
      <c r="F293" s="542"/>
      <c r="G293" s="542"/>
      <c r="H293" s="435" t="str">
        <f t="shared" ca="1" si="23"/>
        <v/>
      </c>
      <c r="I293" s="541"/>
      <c r="J293" s="541"/>
      <c r="K293" s="436" t="str">
        <f t="shared" ca="1" si="24"/>
        <v/>
      </c>
      <c r="L293" s="522"/>
      <c r="M293" s="523" t="str">
        <f t="shared" si="25"/>
        <v/>
      </c>
      <c r="N293" s="533"/>
      <c r="O293" s="440"/>
    </row>
    <row r="294" spans="1:15" ht="12.95" customHeight="1">
      <c r="A294" s="514"/>
      <c r="B294" s="514"/>
      <c r="C294" s="514"/>
      <c r="D294" s="528"/>
      <c r="E294" s="555"/>
      <c r="F294" s="542"/>
      <c r="G294" s="542"/>
      <c r="H294" s="435" t="str">
        <f t="shared" ca="1" si="23"/>
        <v/>
      </c>
      <c r="I294" s="541"/>
      <c r="J294" s="541"/>
      <c r="K294" s="436" t="str">
        <f t="shared" ca="1" si="24"/>
        <v/>
      </c>
      <c r="L294" s="522"/>
      <c r="M294" s="523" t="str">
        <f t="shared" si="25"/>
        <v/>
      </c>
      <c r="N294" s="529"/>
      <c r="O294" s="421"/>
    </row>
    <row r="295" spans="1:15" ht="12.95" customHeight="1">
      <c r="A295" s="514"/>
      <c r="B295" s="514"/>
      <c r="C295" s="514"/>
      <c r="D295" s="528"/>
      <c r="E295" s="543"/>
      <c r="F295" s="559"/>
      <c r="G295" s="559"/>
      <c r="H295" s="435" t="str">
        <f t="shared" ca="1" si="23"/>
        <v/>
      </c>
      <c r="I295" s="559"/>
      <c r="J295" s="559"/>
      <c r="K295" s="436" t="str">
        <f t="shared" ca="1" si="24"/>
        <v/>
      </c>
      <c r="L295" s="522"/>
      <c r="M295" s="523" t="str">
        <f t="shared" si="25"/>
        <v/>
      </c>
      <c r="N295" s="524"/>
      <c r="O295" s="421"/>
    </row>
    <row r="296" spans="1:15" ht="12.95" customHeight="1">
      <c r="A296" s="514"/>
      <c r="B296" s="514"/>
      <c r="C296" s="514"/>
      <c r="D296" s="528"/>
      <c r="E296" s="543"/>
      <c r="F296" s="541"/>
      <c r="G296" s="541"/>
      <c r="H296" s="435" t="str">
        <f t="shared" ca="1" si="23"/>
        <v/>
      </c>
      <c r="I296" s="541"/>
      <c r="J296" s="559"/>
      <c r="K296" s="436" t="str">
        <f t="shared" ca="1" si="24"/>
        <v/>
      </c>
      <c r="L296" s="522"/>
      <c r="M296" s="523" t="str">
        <f t="shared" si="25"/>
        <v/>
      </c>
      <c r="N296" s="524"/>
      <c r="O296" s="421"/>
    </row>
    <row r="297" spans="1:15" ht="12.95" customHeight="1">
      <c r="A297" s="514"/>
      <c r="B297" s="514"/>
      <c r="C297" s="514"/>
      <c r="D297" s="528"/>
      <c r="E297" s="517"/>
      <c r="F297" s="526"/>
      <c r="G297" s="520"/>
      <c r="H297" s="435" t="str">
        <f t="shared" ca="1" si="23"/>
        <v/>
      </c>
      <c r="I297" s="526"/>
      <c r="J297" s="559"/>
      <c r="K297" s="436" t="str">
        <f t="shared" ca="1" si="24"/>
        <v/>
      </c>
      <c r="L297" s="522"/>
      <c r="M297" s="523" t="str">
        <f t="shared" si="25"/>
        <v/>
      </c>
      <c r="N297" s="530"/>
      <c r="O297" s="421"/>
    </row>
    <row r="298" spans="1:15" ht="12.95" customHeight="1">
      <c r="A298" s="514"/>
      <c r="B298" s="514"/>
      <c r="C298" s="514"/>
      <c r="D298" s="528"/>
      <c r="E298" s="557"/>
      <c r="F298" s="542"/>
      <c r="G298" s="542"/>
      <c r="H298" s="435" t="str">
        <f t="shared" ca="1" si="23"/>
        <v/>
      </c>
      <c r="I298" s="541"/>
      <c r="J298" s="559"/>
      <c r="K298" s="436" t="str">
        <f t="shared" ca="1" si="24"/>
        <v/>
      </c>
      <c r="L298" s="522"/>
      <c r="M298" s="523" t="str">
        <f t="shared" si="25"/>
        <v/>
      </c>
      <c r="N298" s="524"/>
      <c r="O298" s="421"/>
    </row>
    <row r="299" spans="1:15" ht="12.95" customHeight="1">
      <c r="A299" s="514"/>
      <c r="B299" s="514"/>
      <c r="C299" s="514"/>
      <c r="D299" s="528"/>
      <c r="E299" s="555"/>
      <c r="F299" s="542"/>
      <c r="G299" s="542"/>
      <c r="H299" s="435" t="str">
        <f t="shared" ca="1" si="23"/>
        <v/>
      </c>
      <c r="I299" s="541"/>
      <c r="J299" s="559"/>
      <c r="K299" s="436" t="str">
        <f t="shared" ca="1" si="24"/>
        <v/>
      </c>
      <c r="L299" s="522"/>
      <c r="M299" s="523" t="str">
        <f t="shared" si="25"/>
        <v/>
      </c>
      <c r="N299" s="529"/>
      <c r="O299" s="421"/>
    </row>
    <row r="300" spans="1:15" ht="12.95" customHeight="1">
      <c r="A300" s="514"/>
      <c r="B300" s="514"/>
      <c r="C300" s="514"/>
      <c r="D300" s="514"/>
      <c r="E300" s="557"/>
      <c r="F300" s="537"/>
      <c r="G300" s="537"/>
      <c r="H300" s="435" t="str">
        <f t="shared" ca="1" si="23"/>
        <v/>
      </c>
      <c r="I300" s="526"/>
      <c r="J300" s="526"/>
      <c r="K300" s="436" t="str">
        <f t="shared" ca="1" si="24"/>
        <v/>
      </c>
      <c r="L300" s="522"/>
      <c r="M300" s="523" t="str">
        <f t="shared" si="25"/>
        <v/>
      </c>
      <c r="N300" s="524"/>
      <c r="O300" s="421"/>
    </row>
    <row r="301" spans="1:15" ht="12.95" customHeight="1">
      <c r="A301" s="514"/>
      <c r="B301" s="514"/>
      <c r="C301" s="514"/>
      <c r="D301" s="514"/>
      <c r="E301" s="557"/>
      <c r="F301" s="537"/>
      <c r="G301" s="537"/>
      <c r="H301" s="435" t="str">
        <f t="shared" ca="1" si="23"/>
        <v/>
      </c>
      <c r="I301" s="526"/>
      <c r="J301" s="526"/>
      <c r="K301" s="436" t="str">
        <f t="shared" ca="1" si="24"/>
        <v/>
      </c>
      <c r="L301" s="522"/>
      <c r="M301" s="523" t="str">
        <f t="shared" si="25"/>
        <v/>
      </c>
      <c r="N301" s="524"/>
      <c r="O301" s="421"/>
    </row>
    <row r="302" spans="1:15" ht="12.95" customHeight="1">
      <c r="A302" s="514"/>
      <c r="B302" s="514"/>
      <c r="C302" s="514"/>
      <c r="D302" s="514"/>
      <c r="E302" s="543"/>
      <c r="F302" s="541"/>
      <c r="G302" s="542"/>
      <c r="H302" s="435" t="str">
        <f t="shared" ca="1" si="23"/>
        <v/>
      </c>
      <c r="I302" s="541"/>
      <c r="J302" s="541"/>
      <c r="K302" s="436" t="str">
        <f t="shared" ca="1" si="24"/>
        <v/>
      </c>
      <c r="L302" s="522"/>
      <c r="M302" s="523" t="str">
        <f t="shared" si="25"/>
        <v/>
      </c>
      <c r="N302" s="524"/>
      <c r="O302" s="421"/>
    </row>
    <row r="303" spans="1:15" ht="12.95" customHeight="1">
      <c r="A303" s="514"/>
      <c r="B303" s="514"/>
      <c r="C303" s="514"/>
      <c r="D303" s="514"/>
      <c r="E303" s="543"/>
      <c r="F303" s="541"/>
      <c r="G303" s="542"/>
      <c r="H303" s="435" t="str">
        <f t="shared" ca="1" si="23"/>
        <v/>
      </c>
      <c r="I303" s="541"/>
      <c r="J303" s="541"/>
      <c r="K303" s="436" t="str">
        <f t="shared" ca="1" si="24"/>
        <v/>
      </c>
      <c r="L303" s="522"/>
      <c r="M303" s="523" t="str">
        <f t="shared" si="25"/>
        <v/>
      </c>
      <c r="N303" s="524"/>
      <c r="O303" s="421"/>
    </row>
    <row r="304" spans="1:15" ht="12.95" customHeight="1">
      <c r="A304" s="514"/>
      <c r="B304" s="514"/>
      <c r="C304" s="514"/>
      <c r="D304" s="528"/>
      <c r="E304" s="543"/>
      <c r="F304" s="541"/>
      <c r="G304" s="542"/>
      <c r="H304" s="435" t="str">
        <f t="shared" ca="1" si="23"/>
        <v/>
      </c>
      <c r="I304" s="541"/>
      <c r="J304" s="541"/>
      <c r="K304" s="436" t="str">
        <f t="shared" ca="1" si="24"/>
        <v/>
      </c>
      <c r="L304" s="522"/>
      <c r="M304" s="523" t="str">
        <f t="shared" si="25"/>
        <v/>
      </c>
      <c r="N304" s="524"/>
      <c r="O304" s="421"/>
    </row>
    <row r="305" spans="1:15" ht="12.95" customHeight="1">
      <c r="A305" s="514"/>
      <c r="B305" s="514"/>
      <c r="C305" s="514"/>
      <c r="D305" s="528"/>
      <c r="E305" s="553"/>
      <c r="F305" s="541"/>
      <c r="G305" s="542"/>
      <c r="H305" s="435" t="str">
        <f t="shared" ca="1" si="23"/>
        <v/>
      </c>
      <c r="I305" s="541"/>
      <c r="J305" s="541"/>
      <c r="K305" s="436" t="str">
        <f t="shared" ca="1" si="24"/>
        <v/>
      </c>
      <c r="L305" s="522"/>
      <c r="M305" s="523" t="str">
        <f t="shared" si="25"/>
        <v/>
      </c>
      <c r="N305" s="524"/>
      <c r="O305" s="421"/>
    </row>
    <row r="306" spans="1:15" ht="12.95" customHeight="1">
      <c r="A306" s="514"/>
      <c r="B306" s="514"/>
      <c r="C306" s="514"/>
      <c r="D306" s="528"/>
      <c r="E306" s="328"/>
      <c r="F306" s="541"/>
      <c r="G306" s="542"/>
      <c r="H306" s="435" t="str">
        <f t="shared" ca="1" si="23"/>
        <v/>
      </c>
      <c r="I306" s="541"/>
      <c r="J306" s="541"/>
      <c r="K306" s="436" t="str">
        <f t="shared" ca="1" si="24"/>
        <v/>
      </c>
      <c r="L306" s="522"/>
      <c r="M306" s="523" t="str">
        <f t="shared" si="25"/>
        <v/>
      </c>
      <c r="N306" s="524"/>
      <c r="O306" s="421"/>
    </row>
    <row r="307" spans="1:15" ht="12.95" customHeight="1">
      <c r="A307" s="514"/>
      <c r="B307" s="514"/>
      <c r="C307" s="514"/>
      <c r="D307" s="528"/>
      <c r="E307" s="543"/>
      <c r="F307" s="541"/>
      <c r="G307" s="542"/>
      <c r="H307" s="435" t="str">
        <f t="shared" ca="1" si="23"/>
        <v/>
      </c>
      <c r="I307" s="541"/>
      <c r="J307" s="541"/>
      <c r="K307" s="436" t="str">
        <f t="shared" ca="1" si="24"/>
        <v/>
      </c>
      <c r="L307" s="522"/>
      <c r="M307" s="523" t="str">
        <f t="shared" si="25"/>
        <v/>
      </c>
      <c r="N307" s="529"/>
      <c r="O307" s="421"/>
    </row>
    <row r="308" spans="1:15" ht="12.95" customHeight="1">
      <c r="A308" s="514"/>
      <c r="B308" s="514"/>
      <c r="C308" s="514"/>
      <c r="D308" s="528"/>
      <c r="E308" s="553"/>
      <c r="F308" s="541"/>
      <c r="G308" s="542"/>
      <c r="H308" s="435" t="str">
        <f t="shared" ca="1" si="23"/>
        <v/>
      </c>
      <c r="I308" s="541"/>
      <c r="J308" s="541"/>
      <c r="K308" s="436" t="str">
        <f t="shared" ca="1" si="24"/>
        <v/>
      </c>
      <c r="L308" s="522"/>
      <c r="M308" s="523" t="str">
        <f t="shared" si="25"/>
        <v/>
      </c>
      <c r="N308" s="524"/>
      <c r="O308" s="421"/>
    </row>
    <row r="309" spans="1:15" ht="12.95" customHeight="1">
      <c r="A309" s="514"/>
      <c r="B309" s="514"/>
      <c r="C309" s="514"/>
      <c r="D309" s="528"/>
      <c r="E309" s="328"/>
      <c r="F309" s="541"/>
      <c r="G309" s="542"/>
      <c r="H309" s="435" t="str">
        <f t="shared" ca="1" si="23"/>
        <v/>
      </c>
      <c r="I309" s="541"/>
      <c r="J309" s="541"/>
      <c r="K309" s="436" t="str">
        <f t="shared" ca="1" si="24"/>
        <v/>
      </c>
      <c r="L309" s="522"/>
      <c r="M309" s="523" t="str">
        <f t="shared" si="25"/>
        <v/>
      </c>
      <c r="N309" s="524"/>
      <c r="O309" s="421"/>
    </row>
    <row r="310" spans="1:15" ht="12.95" customHeight="1">
      <c r="A310" s="514"/>
      <c r="B310" s="514"/>
      <c r="C310" s="514"/>
      <c r="D310" s="528"/>
      <c r="E310" s="544"/>
      <c r="F310" s="541"/>
      <c r="G310" s="542"/>
      <c r="H310" s="435" t="str">
        <f t="shared" ca="1" si="23"/>
        <v/>
      </c>
      <c r="I310" s="541"/>
      <c r="J310" s="541"/>
      <c r="K310" s="436" t="str">
        <f t="shared" ca="1" si="24"/>
        <v/>
      </c>
      <c r="L310" s="522"/>
      <c r="M310" s="523" t="str">
        <f t="shared" si="25"/>
        <v/>
      </c>
      <c r="N310" s="524"/>
      <c r="O310" s="421"/>
    </row>
    <row r="311" spans="1:15" ht="12.95" customHeight="1">
      <c r="A311" s="514"/>
      <c r="B311" s="514"/>
      <c r="C311" s="514"/>
      <c r="D311" s="528"/>
      <c r="E311" s="517"/>
      <c r="F311" s="526"/>
      <c r="G311" s="520"/>
      <c r="H311" s="435" t="str">
        <f t="shared" ca="1" si="23"/>
        <v/>
      </c>
      <c r="I311" s="526"/>
      <c r="J311" s="526"/>
      <c r="K311" s="436" t="str">
        <f t="shared" ca="1" si="24"/>
        <v/>
      </c>
      <c r="L311" s="522"/>
      <c r="M311" s="523" t="str">
        <f t="shared" si="25"/>
        <v/>
      </c>
      <c r="N311" s="530"/>
      <c r="O311" s="421"/>
    </row>
    <row r="312" spans="1:15" ht="12.95" customHeight="1">
      <c r="A312" s="514"/>
      <c r="B312" s="514"/>
      <c r="C312" s="514"/>
      <c r="D312" s="528"/>
      <c r="E312" s="517"/>
      <c r="F312" s="520"/>
      <c r="G312" s="520"/>
      <c r="H312" s="435" t="str">
        <f t="shared" ca="1" si="23"/>
        <v/>
      </c>
      <c r="I312" s="520"/>
      <c r="J312" s="521"/>
      <c r="K312" s="436" t="str">
        <f t="shared" ca="1" si="24"/>
        <v/>
      </c>
      <c r="L312" s="522"/>
      <c r="M312" s="523" t="str">
        <f t="shared" si="25"/>
        <v/>
      </c>
      <c r="N312" s="530"/>
      <c r="O312" s="421"/>
    </row>
    <row r="313" spans="1:15" ht="12.95" customHeight="1">
      <c r="A313" s="514"/>
      <c r="B313" s="514"/>
      <c r="C313" s="514"/>
      <c r="D313" s="514"/>
      <c r="E313" s="517"/>
      <c r="F313" s="520"/>
      <c r="G313" s="520"/>
      <c r="H313" s="435" t="str">
        <f t="shared" ca="1" si="23"/>
        <v/>
      </c>
      <c r="I313" s="520"/>
      <c r="J313" s="521"/>
      <c r="K313" s="436" t="str">
        <f t="shared" ca="1" si="24"/>
        <v/>
      </c>
      <c r="L313" s="522"/>
      <c r="M313" s="523" t="str">
        <f t="shared" si="25"/>
        <v/>
      </c>
      <c r="N313" s="530"/>
      <c r="O313" s="421"/>
    </row>
    <row r="314" spans="1:15" ht="12.95" customHeight="1">
      <c r="A314" s="514"/>
      <c r="B314" s="514"/>
      <c r="C314" s="514"/>
      <c r="D314" s="528"/>
      <c r="E314" s="543"/>
      <c r="F314" s="526"/>
      <c r="G314" s="532"/>
      <c r="H314" s="435" t="str">
        <f t="shared" ca="1" si="23"/>
        <v/>
      </c>
      <c r="I314" s="532"/>
      <c r="J314" s="526"/>
      <c r="K314" s="436" t="str">
        <f t="shared" ca="1" si="24"/>
        <v/>
      </c>
      <c r="L314" s="522"/>
      <c r="M314" s="523" t="str">
        <f t="shared" si="25"/>
        <v/>
      </c>
      <c r="N314" s="524"/>
      <c r="O314" s="421"/>
    </row>
    <row r="315" spans="1:15" ht="12.95" customHeight="1">
      <c r="A315" s="514"/>
      <c r="B315" s="514"/>
      <c r="C315" s="514"/>
      <c r="D315" s="528"/>
      <c r="E315" s="543"/>
      <c r="F315" s="526"/>
      <c r="G315" s="532"/>
      <c r="H315" s="435" t="str">
        <f t="shared" ca="1" si="23"/>
        <v/>
      </c>
      <c r="I315" s="532"/>
      <c r="J315" s="526"/>
      <c r="K315" s="436" t="str">
        <f t="shared" ca="1" si="24"/>
        <v/>
      </c>
      <c r="L315" s="522"/>
      <c r="M315" s="523" t="str">
        <f t="shared" si="25"/>
        <v/>
      </c>
      <c r="N315" s="524"/>
      <c r="O315" s="421"/>
    </row>
    <row r="316" spans="1:15" ht="12.95" customHeight="1">
      <c r="A316" s="514"/>
      <c r="B316" s="514"/>
      <c r="C316" s="514"/>
      <c r="D316" s="514"/>
      <c r="E316" s="557"/>
      <c r="F316" s="537"/>
      <c r="G316" s="537"/>
      <c r="H316" s="435" t="str">
        <f t="shared" ref="H316:H379" ca="1" si="26">IF(A316&lt;&gt;"",IF(INDIRECT(ADDRESS(ROW()-1,8))="",ROUND(SUM(INDIRECT(ADDRESS(ROW()-2,8)),F316,-G316),2),ROUND(SUM(INDIRECT(ADDRESS(ROW()-1,8)),F316,-G316),2)),"")</f>
        <v/>
      </c>
      <c r="I316" s="526"/>
      <c r="J316" s="526"/>
      <c r="K316" s="436" t="str">
        <f t="shared" ca="1" si="24"/>
        <v/>
      </c>
      <c r="L316" s="522"/>
      <c r="M316" s="523" t="str">
        <f t="shared" si="25"/>
        <v/>
      </c>
      <c r="N316" s="524"/>
      <c r="O316" s="421"/>
    </row>
    <row r="317" spans="1:15" ht="12.95" customHeight="1">
      <c r="A317" s="514"/>
      <c r="B317" s="514"/>
      <c r="C317" s="514"/>
      <c r="D317" s="514"/>
      <c r="E317" s="557"/>
      <c r="F317" s="537"/>
      <c r="G317" s="537"/>
      <c r="H317" s="435" t="str">
        <f t="shared" ca="1" si="26"/>
        <v/>
      </c>
      <c r="I317" s="526"/>
      <c r="J317" s="526"/>
      <c r="K317" s="436" t="str">
        <f t="shared" ref="K317:K380" ca="1" si="27">IF(A317&lt;&gt;"",IF(INDIRECT(ADDRESS(ROW()-1,11))="",ROUND(SUM(INDIRECT(ADDRESS(ROW()-2,11)),I317,-J317),2),ROUND(SUM(INDIRECT(ADDRESS(ROW()-1,11)),I317,-J317),2)),"")</f>
        <v/>
      </c>
      <c r="L317" s="522"/>
      <c r="M317" s="523" t="str">
        <f t="shared" si="25"/>
        <v/>
      </c>
      <c r="N317" s="524"/>
      <c r="O317" s="421"/>
    </row>
    <row r="318" spans="1:15" ht="12.95" customHeight="1">
      <c r="A318" s="514"/>
      <c r="B318" s="514"/>
      <c r="C318" s="514"/>
      <c r="D318" s="514"/>
      <c r="E318" s="517"/>
      <c r="F318" s="526"/>
      <c r="G318" s="532"/>
      <c r="H318" s="435" t="str">
        <f t="shared" ca="1" si="26"/>
        <v/>
      </c>
      <c r="I318" s="532"/>
      <c r="J318" s="526"/>
      <c r="K318" s="436" t="str">
        <f t="shared" ca="1" si="27"/>
        <v/>
      </c>
      <c r="L318" s="522"/>
      <c r="M318" s="523" t="str">
        <f t="shared" si="25"/>
        <v/>
      </c>
      <c r="N318" s="524"/>
      <c r="O318" s="421"/>
    </row>
    <row r="319" spans="1:15" ht="12.95" customHeight="1">
      <c r="A319" s="514"/>
      <c r="B319" s="514"/>
      <c r="C319" s="514"/>
      <c r="D319" s="528"/>
      <c r="E319" s="558"/>
      <c r="F319" s="518"/>
      <c r="G319" s="519"/>
      <c r="H319" s="435" t="str">
        <f t="shared" ca="1" si="26"/>
        <v/>
      </c>
      <c r="I319" s="532"/>
      <c r="J319" s="526"/>
      <c r="K319" s="436" t="str">
        <f t="shared" ca="1" si="27"/>
        <v/>
      </c>
      <c r="L319" s="528"/>
      <c r="M319" s="523" t="str">
        <f t="shared" si="25"/>
        <v/>
      </c>
      <c r="N319" s="524"/>
      <c r="O319" s="421"/>
    </row>
    <row r="320" spans="1:15" ht="12.95" customHeight="1">
      <c r="A320" s="514"/>
      <c r="B320" s="514"/>
      <c r="C320" s="514"/>
      <c r="D320" s="514"/>
      <c r="E320" s="543"/>
      <c r="F320" s="541"/>
      <c r="G320" s="542"/>
      <c r="H320" s="435" t="str">
        <f t="shared" ca="1" si="26"/>
        <v/>
      </c>
      <c r="I320" s="541"/>
      <c r="J320" s="541"/>
      <c r="K320" s="436" t="str">
        <f t="shared" ca="1" si="27"/>
        <v/>
      </c>
      <c r="L320" s="522"/>
      <c r="M320" s="523" t="str">
        <f t="shared" ref="M320:M383" si="28">IF(LEN(L320)&gt;0,F320+G320+I320+J320,"")</f>
        <v/>
      </c>
      <c r="N320" s="524"/>
      <c r="O320" s="421"/>
    </row>
    <row r="321" spans="1:15" ht="12.95" customHeight="1">
      <c r="A321" s="514"/>
      <c r="B321" s="514"/>
      <c r="C321" s="514"/>
      <c r="D321" s="514"/>
      <c r="E321" s="543"/>
      <c r="F321" s="541"/>
      <c r="G321" s="542"/>
      <c r="H321" s="435" t="str">
        <f t="shared" ca="1" si="26"/>
        <v/>
      </c>
      <c r="I321" s="541"/>
      <c r="J321" s="541"/>
      <c r="K321" s="436" t="str">
        <f t="shared" ca="1" si="27"/>
        <v/>
      </c>
      <c r="L321" s="522"/>
      <c r="M321" s="523" t="str">
        <f t="shared" si="28"/>
        <v/>
      </c>
      <c r="N321" s="524"/>
      <c r="O321" s="421"/>
    </row>
    <row r="322" spans="1:15" ht="12.95" customHeight="1">
      <c r="A322" s="514"/>
      <c r="B322" s="514"/>
      <c r="C322" s="514"/>
      <c r="D322" s="528"/>
      <c r="E322" s="557"/>
      <c r="F322" s="526"/>
      <c r="G322" s="532"/>
      <c r="H322" s="435" t="str">
        <f t="shared" ca="1" si="26"/>
        <v/>
      </c>
      <c r="I322" s="532"/>
      <c r="J322" s="526"/>
      <c r="K322" s="436" t="str">
        <f t="shared" ca="1" si="27"/>
        <v/>
      </c>
      <c r="L322" s="522"/>
      <c r="M322" s="523" t="str">
        <f t="shared" si="28"/>
        <v/>
      </c>
      <c r="N322" s="524"/>
      <c r="O322" s="421"/>
    </row>
    <row r="323" spans="1:15" ht="12.95" customHeight="1">
      <c r="A323" s="514"/>
      <c r="B323" s="514"/>
      <c r="C323" s="514"/>
      <c r="D323" s="528"/>
      <c r="E323" s="517"/>
      <c r="F323" s="526"/>
      <c r="G323" s="526"/>
      <c r="H323" s="435" t="str">
        <f t="shared" ca="1" si="26"/>
        <v/>
      </c>
      <c r="I323" s="526"/>
      <c r="J323" s="526"/>
      <c r="K323" s="436" t="str">
        <f t="shared" ca="1" si="27"/>
        <v/>
      </c>
      <c r="L323" s="522"/>
      <c r="M323" s="523" t="str">
        <f t="shared" si="28"/>
        <v/>
      </c>
      <c r="N323" s="530"/>
      <c r="O323" s="421"/>
    </row>
    <row r="324" spans="1:15" ht="12.95" customHeight="1">
      <c r="A324" s="514"/>
      <c r="B324" s="514"/>
      <c r="C324" s="514"/>
      <c r="D324" s="528"/>
      <c r="E324" s="525"/>
      <c r="F324" s="526"/>
      <c r="G324" s="526"/>
      <c r="H324" s="435" t="str">
        <f t="shared" ca="1" si="26"/>
        <v/>
      </c>
      <c r="I324" s="526"/>
      <c r="J324" s="526"/>
      <c r="K324" s="436" t="str">
        <f t="shared" ca="1" si="27"/>
        <v/>
      </c>
      <c r="L324" s="536"/>
      <c r="M324" s="523" t="str">
        <f t="shared" si="28"/>
        <v/>
      </c>
      <c r="N324" s="530"/>
      <c r="O324" s="421"/>
    </row>
    <row r="325" spans="1:15" ht="12.95" customHeight="1">
      <c r="A325" s="514"/>
      <c r="B325" s="514"/>
      <c r="C325" s="514"/>
      <c r="D325" s="528"/>
      <c r="E325" s="525"/>
      <c r="F325" s="526"/>
      <c r="G325" s="526"/>
      <c r="H325" s="435" t="str">
        <f t="shared" ca="1" si="26"/>
        <v/>
      </c>
      <c r="I325" s="526"/>
      <c r="J325" s="526"/>
      <c r="K325" s="436" t="str">
        <f t="shared" ca="1" si="27"/>
        <v/>
      </c>
      <c r="L325" s="522"/>
      <c r="M325" s="523" t="str">
        <f t="shared" si="28"/>
        <v/>
      </c>
      <c r="N325" s="530"/>
      <c r="O325" s="421"/>
    </row>
    <row r="326" spans="1:15" ht="12.95" customHeight="1">
      <c r="A326" s="514"/>
      <c r="B326" s="514"/>
      <c r="C326" s="514"/>
      <c r="D326" s="528"/>
      <c r="E326" s="517"/>
      <c r="F326" s="526"/>
      <c r="G326" s="526"/>
      <c r="H326" s="435" t="str">
        <f t="shared" ca="1" si="26"/>
        <v/>
      </c>
      <c r="I326" s="526"/>
      <c r="J326" s="526"/>
      <c r="K326" s="436" t="str">
        <f t="shared" ca="1" si="27"/>
        <v/>
      </c>
      <c r="L326" s="536"/>
      <c r="M326" s="523" t="str">
        <f t="shared" si="28"/>
        <v/>
      </c>
      <c r="N326" s="530"/>
      <c r="O326" s="421"/>
    </row>
    <row r="327" spans="1:15" ht="12.95" customHeight="1">
      <c r="A327" s="514"/>
      <c r="B327" s="514"/>
      <c r="C327" s="514"/>
      <c r="D327" s="528"/>
      <c r="E327" s="525"/>
      <c r="F327" s="537"/>
      <c r="G327" s="526"/>
      <c r="H327" s="435" t="str">
        <f t="shared" ca="1" si="26"/>
        <v/>
      </c>
      <c r="I327" s="526"/>
      <c r="J327" s="526"/>
      <c r="K327" s="436" t="str">
        <f t="shared" ca="1" si="27"/>
        <v/>
      </c>
      <c r="L327" s="522"/>
      <c r="M327" s="523" t="str">
        <f t="shared" si="28"/>
        <v/>
      </c>
      <c r="N327" s="530"/>
      <c r="O327" s="421"/>
    </row>
    <row r="328" spans="1:15" ht="12.95" customHeight="1">
      <c r="A328" s="514"/>
      <c r="B328" s="514"/>
      <c r="C328" s="514"/>
      <c r="D328" s="528"/>
      <c r="E328" s="525"/>
      <c r="F328" s="537"/>
      <c r="G328" s="526"/>
      <c r="H328" s="435" t="str">
        <f t="shared" ca="1" si="26"/>
        <v/>
      </c>
      <c r="I328" s="526"/>
      <c r="J328" s="526"/>
      <c r="K328" s="436" t="str">
        <f t="shared" ca="1" si="27"/>
        <v/>
      </c>
      <c r="L328" s="536"/>
      <c r="M328" s="523" t="str">
        <f t="shared" si="28"/>
        <v/>
      </c>
      <c r="N328" s="530"/>
      <c r="O328" s="421"/>
    </row>
    <row r="329" spans="1:15" ht="12.95" customHeight="1">
      <c r="A329" s="514"/>
      <c r="B329" s="514"/>
      <c r="C329" s="514"/>
      <c r="D329" s="528"/>
      <c r="E329" s="517"/>
      <c r="F329" s="526"/>
      <c r="G329" s="526"/>
      <c r="H329" s="435" t="str">
        <f t="shared" ca="1" si="26"/>
        <v/>
      </c>
      <c r="I329" s="526"/>
      <c r="J329" s="526"/>
      <c r="K329" s="436" t="str">
        <f t="shared" ca="1" si="27"/>
        <v/>
      </c>
      <c r="L329" s="522"/>
      <c r="M329" s="523" t="str">
        <f t="shared" si="28"/>
        <v/>
      </c>
      <c r="N329" s="530"/>
      <c r="O329" s="421"/>
    </row>
    <row r="330" spans="1:15" ht="12.95" customHeight="1">
      <c r="A330" s="514"/>
      <c r="B330" s="514"/>
      <c r="C330" s="514"/>
      <c r="D330" s="528"/>
      <c r="E330" s="525"/>
      <c r="F330" s="526"/>
      <c r="G330" s="526"/>
      <c r="H330" s="435" t="str">
        <f t="shared" ca="1" si="26"/>
        <v/>
      </c>
      <c r="I330" s="526"/>
      <c r="J330" s="526"/>
      <c r="K330" s="436" t="str">
        <f t="shared" ca="1" si="27"/>
        <v/>
      </c>
      <c r="L330" s="536"/>
      <c r="M330" s="523" t="str">
        <f t="shared" si="28"/>
        <v/>
      </c>
      <c r="N330" s="530"/>
      <c r="O330" s="421"/>
    </row>
    <row r="331" spans="1:15" ht="12.95" customHeight="1">
      <c r="A331" s="514"/>
      <c r="B331" s="514"/>
      <c r="C331" s="514"/>
      <c r="D331" s="528"/>
      <c r="E331" s="525"/>
      <c r="F331" s="526"/>
      <c r="G331" s="526"/>
      <c r="H331" s="435" t="str">
        <f t="shared" ca="1" si="26"/>
        <v/>
      </c>
      <c r="I331" s="526"/>
      <c r="J331" s="526"/>
      <c r="K331" s="436" t="str">
        <f t="shared" ca="1" si="27"/>
        <v/>
      </c>
      <c r="L331" s="522"/>
      <c r="M331" s="523" t="str">
        <f t="shared" si="28"/>
        <v/>
      </c>
      <c r="N331" s="530"/>
      <c r="O331" s="421"/>
    </row>
    <row r="332" spans="1:15" ht="12.95" customHeight="1">
      <c r="A332" s="514"/>
      <c r="B332" s="514"/>
      <c r="C332" s="514"/>
      <c r="D332" s="528"/>
      <c r="E332" s="517"/>
      <c r="F332" s="526"/>
      <c r="G332" s="526"/>
      <c r="H332" s="435" t="str">
        <f t="shared" ca="1" si="26"/>
        <v/>
      </c>
      <c r="I332" s="526"/>
      <c r="J332" s="526"/>
      <c r="K332" s="436" t="str">
        <f t="shared" ca="1" si="27"/>
        <v/>
      </c>
      <c r="L332" s="536"/>
      <c r="M332" s="523" t="str">
        <f t="shared" si="28"/>
        <v/>
      </c>
      <c r="N332" s="530"/>
      <c r="O332" s="421"/>
    </row>
    <row r="333" spans="1:15" ht="12.95" customHeight="1">
      <c r="A333" s="514"/>
      <c r="B333" s="514"/>
      <c r="C333" s="514"/>
      <c r="D333" s="528"/>
      <c r="E333" s="525"/>
      <c r="F333" s="537"/>
      <c r="G333" s="526"/>
      <c r="H333" s="435" t="str">
        <f t="shared" ca="1" si="26"/>
        <v/>
      </c>
      <c r="I333" s="526"/>
      <c r="J333" s="526"/>
      <c r="K333" s="436" t="str">
        <f t="shared" ca="1" si="27"/>
        <v/>
      </c>
      <c r="L333" s="522"/>
      <c r="M333" s="523" t="str">
        <f t="shared" si="28"/>
        <v/>
      </c>
      <c r="N333" s="530"/>
      <c r="O333" s="421"/>
    </row>
    <row r="334" spans="1:15" ht="12.95" customHeight="1">
      <c r="A334" s="514"/>
      <c r="B334" s="514"/>
      <c r="C334" s="514"/>
      <c r="D334" s="528"/>
      <c r="E334" s="525"/>
      <c r="F334" s="537"/>
      <c r="G334" s="526"/>
      <c r="H334" s="435" t="str">
        <f t="shared" ca="1" si="26"/>
        <v/>
      </c>
      <c r="I334" s="526"/>
      <c r="J334" s="526"/>
      <c r="K334" s="436" t="str">
        <f t="shared" ca="1" si="27"/>
        <v/>
      </c>
      <c r="L334" s="536"/>
      <c r="M334" s="523" t="str">
        <f t="shared" si="28"/>
        <v/>
      </c>
      <c r="N334" s="530"/>
      <c r="O334" s="421"/>
    </row>
    <row r="335" spans="1:15" ht="12.95" customHeight="1">
      <c r="A335" s="514"/>
      <c r="B335" s="514"/>
      <c r="C335" s="514"/>
      <c r="D335" s="514"/>
      <c r="E335" s="517"/>
      <c r="F335" s="526"/>
      <c r="G335" s="532"/>
      <c r="H335" s="435" t="str">
        <f t="shared" ca="1" si="26"/>
        <v/>
      </c>
      <c r="I335" s="532"/>
      <c r="J335" s="526"/>
      <c r="K335" s="436" t="str">
        <f t="shared" ca="1" si="27"/>
        <v/>
      </c>
      <c r="L335" s="522"/>
      <c r="M335" s="523" t="str">
        <f t="shared" si="28"/>
        <v/>
      </c>
      <c r="N335" s="524"/>
      <c r="O335" s="421"/>
    </row>
    <row r="336" spans="1:15" ht="12.95" customHeight="1">
      <c r="A336" s="514"/>
      <c r="B336" s="514"/>
      <c r="C336" s="514"/>
      <c r="D336" s="528"/>
      <c r="E336" s="543"/>
      <c r="F336" s="559"/>
      <c r="G336" s="559"/>
      <c r="H336" s="435" t="str">
        <f t="shared" ca="1" si="26"/>
        <v/>
      </c>
      <c r="I336" s="559"/>
      <c r="J336" s="541"/>
      <c r="K336" s="436" t="str">
        <f t="shared" ca="1" si="27"/>
        <v/>
      </c>
      <c r="L336" s="522"/>
      <c r="M336" s="523" t="str">
        <f t="shared" si="28"/>
        <v/>
      </c>
      <c r="N336" s="530"/>
      <c r="O336" s="421"/>
    </row>
    <row r="337" spans="1:15" ht="12.95" customHeight="1">
      <c r="A337" s="514"/>
      <c r="B337" s="514"/>
      <c r="C337" s="514"/>
      <c r="D337" s="528"/>
      <c r="E337" s="543"/>
      <c r="F337" s="541"/>
      <c r="G337" s="541"/>
      <c r="H337" s="435" t="str">
        <f t="shared" ca="1" si="26"/>
        <v/>
      </c>
      <c r="I337" s="541"/>
      <c r="J337" s="541"/>
      <c r="K337" s="436" t="str">
        <f t="shared" ca="1" si="27"/>
        <v/>
      </c>
      <c r="L337" s="522"/>
      <c r="M337" s="523" t="str">
        <f t="shared" si="28"/>
        <v/>
      </c>
      <c r="N337" s="530"/>
      <c r="O337" s="421"/>
    </row>
    <row r="338" spans="1:15" ht="12.95" customHeight="1">
      <c r="A338" s="514"/>
      <c r="B338" s="514"/>
      <c r="C338" s="514"/>
      <c r="D338" s="514"/>
      <c r="E338" s="543"/>
      <c r="F338" s="541"/>
      <c r="G338" s="542"/>
      <c r="H338" s="435" t="str">
        <f t="shared" ca="1" si="26"/>
        <v/>
      </c>
      <c r="I338" s="541"/>
      <c r="J338" s="541"/>
      <c r="K338" s="436" t="str">
        <f t="shared" ca="1" si="27"/>
        <v/>
      </c>
      <c r="L338" s="522"/>
      <c r="M338" s="523" t="str">
        <f t="shared" si="28"/>
        <v/>
      </c>
      <c r="N338" s="524"/>
      <c r="O338" s="421"/>
    </row>
    <row r="339" spans="1:15" ht="12.95" customHeight="1">
      <c r="A339" s="514"/>
      <c r="B339" s="514"/>
      <c r="C339" s="514"/>
      <c r="D339" s="514"/>
      <c r="E339" s="543"/>
      <c r="F339" s="541"/>
      <c r="G339" s="542"/>
      <c r="H339" s="435" t="str">
        <f t="shared" ca="1" si="26"/>
        <v/>
      </c>
      <c r="I339" s="541"/>
      <c r="J339" s="541"/>
      <c r="K339" s="436" t="str">
        <f t="shared" ca="1" si="27"/>
        <v/>
      </c>
      <c r="L339" s="522"/>
      <c r="M339" s="523" t="str">
        <f t="shared" si="28"/>
        <v/>
      </c>
      <c r="N339" s="524"/>
      <c r="O339" s="421"/>
    </row>
    <row r="340" spans="1:15" ht="12.95" customHeight="1">
      <c r="A340" s="514"/>
      <c r="B340" s="514"/>
      <c r="C340" s="514"/>
      <c r="D340" s="514"/>
      <c r="E340" s="517"/>
      <c r="F340" s="525"/>
      <c r="G340" s="542"/>
      <c r="H340" s="435" t="str">
        <f t="shared" ca="1" si="26"/>
        <v/>
      </c>
      <c r="I340" s="525"/>
      <c r="J340" s="541"/>
      <c r="K340" s="436" t="str">
        <f t="shared" ca="1" si="27"/>
        <v/>
      </c>
      <c r="L340" s="522"/>
      <c r="M340" s="523" t="str">
        <f t="shared" si="28"/>
        <v/>
      </c>
      <c r="N340" s="524"/>
      <c r="O340" s="421"/>
    </row>
    <row r="341" spans="1:15" ht="12.95" customHeight="1">
      <c r="A341" s="514"/>
      <c r="B341" s="514"/>
      <c r="C341" s="514"/>
      <c r="D341" s="528"/>
      <c r="E341" s="328"/>
      <c r="F341" s="541"/>
      <c r="G341" s="541"/>
      <c r="H341" s="435" t="str">
        <f t="shared" ca="1" si="26"/>
        <v/>
      </c>
      <c r="I341" s="541"/>
      <c r="J341" s="541"/>
      <c r="K341" s="436" t="str">
        <f t="shared" ca="1" si="27"/>
        <v/>
      </c>
      <c r="L341" s="522"/>
      <c r="M341" s="523" t="str">
        <f t="shared" si="28"/>
        <v/>
      </c>
      <c r="N341" s="560"/>
      <c r="O341" s="421"/>
    </row>
    <row r="342" spans="1:15" ht="12.95" customHeight="1">
      <c r="A342" s="514"/>
      <c r="B342" s="514"/>
      <c r="C342" s="514"/>
      <c r="D342" s="528"/>
      <c r="E342" s="517"/>
      <c r="F342" s="537"/>
      <c r="G342" s="526"/>
      <c r="H342" s="435" t="str">
        <f t="shared" ca="1" si="26"/>
        <v/>
      </c>
      <c r="I342" s="526"/>
      <c r="J342" s="526"/>
      <c r="K342" s="436" t="str">
        <f t="shared" ca="1" si="27"/>
        <v/>
      </c>
      <c r="L342" s="522"/>
      <c r="M342" s="523" t="str">
        <f t="shared" si="28"/>
        <v/>
      </c>
      <c r="N342" s="524"/>
      <c r="O342" s="421"/>
    </row>
    <row r="343" spans="1:15" ht="12.95" customHeight="1">
      <c r="A343" s="514"/>
      <c r="B343" s="514"/>
      <c r="C343" s="514"/>
      <c r="D343" s="514"/>
      <c r="E343" s="517"/>
      <c r="F343" s="525"/>
      <c r="G343" s="542"/>
      <c r="H343" s="435" t="str">
        <f t="shared" ca="1" si="26"/>
        <v/>
      </c>
      <c r="I343" s="525"/>
      <c r="J343" s="541"/>
      <c r="K343" s="436" t="str">
        <f t="shared" ca="1" si="27"/>
        <v/>
      </c>
      <c r="L343" s="522"/>
      <c r="M343" s="523" t="str">
        <f t="shared" si="28"/>
        <v/>
      </c>
      <c r="N343" s="524"/>
      <c r="O343" s="421"/>
    </row>
    <row r="344" spans="1:15" ht="12.95" customHeight="1">
      <c r="A344" s="514"/>
      <c r="B344" s="514"/>
      <c r="C344" s="514"/>
      <c r="D344" s="528"/>
      <c r="E344" s="328"/>
      <c r="F344" s="541"/>
      <c r="G344" s="541"/>
      <c r="H344" s="435" t="str">
        <f t="shared" ca="1" si="26"/>
        <v/>
      </c>
      <c r="I344" s="541"/>
      <c r="J344" s="541"/>
      <c r="K344" s="436" t="str">
        <f t="shared" ca="1" si="27"/>
        <v/>
      </c>
      <c r="L344" s="522"/>
      <c r="M344" s="523" t="str">
        <f t="shared" si="28"/>
        <v/>
      </c>
      <c r="N344" s="560"/>
      <c r="O344" s="421"/>
    </row>
    <row r="345" spans="1:15" ht="12.95" customHeight="1">
      <c r="A345" s="514"/>
      <c r="B345" s="514"/>
      <c r="C345" s="514"/>
      <c r="D345" s="528"/>
      <c r="E345" s="517"/>
      <c r="F345" s="537"/>
      <c r="G345" s="526"/>
      <c r="H345" s="435" t="str">
        <f t="shared" ca="1" si="26"/>
        <v/>
      </c>
      <c r="I345" s="526"/>
      <c r="J345" s="541"/>
      <c r="K345" s="436" t="str">
        <f t="shared" ca="1" si="27"/>
        <v/>
      </c>
      <c r="L345" s="522"/>
      <c r="M345" s="523" t="str">
        <f t="shared" si="28"/>
        <v/>
      </c>
      <c r="N345" s="514"/>
      <c r="O345" s="421"/>
    </row>
    <row r="346" spans="1:15" ht="12.95" customHeight="1">
      <c r="A346" s="514"/>
      <c r="B346" s="514"/>
      <c r="C346" s="514"/>
      <c r="D346" s="528"/>
      <c r="E346" s="328"/>
      <c r="F346" s="537"/>
      <c r="G346" s="526"/>
      <c r="H346" s="435" t="str">
        <f t="shared" ca="1" si="26"/>
        <v/>
      </c>
      <c r="I346" s="526"/>
      <c r="J346" s="541"/>
      <c r="K346" s="436" t="str">
        <f t="shared" ca="1" si="27"/>
        <v/>
      </c>
      <c r="L346" s="522"/>
      <c r="M346" s="523" t="str">
        <f t="shared" si="28"/>
        <v/>
      </c>
      <c r="N346" s="514"/>
      <c r="O346" s="421"/>
    </row>
    <row r="347" spans="1:15" ht="12.95" customHeight="1">
      <c r="A347" s="514"/>
      <c r="B347" s="514"/>
      <c r="C347" s="514"/>
      <c r="D347" s="528"/>
      <c r="E347" s="517"/>
      <c r="F347" s="526"/>
      <c r="G347" s="532"/>
      <c r="H347" s="435" t="str">
        <f t="shared" ca="1" si="26"/>
        <v/>
      </c>
      <c r="I347" s="532"/>
      <c r="J347" s="541"/>
      <c r="K347" s="436" t="str">
        <f t="shared" ca="1" si="27"/>
        <v/>
      </c>
      <c r="L347" s="536"/>
      <c r="M347" s="523" t="str">
        <f t="shared" si="28"/>
        <v/>
      </c>
      <c r="N347" s="514"/>
      <c r="O347" s="421"/>
    </row>
    <row r="348" spans="1:15" ht="12.95" customHeight="1">
      <c r="A348" s="514"/>
      <c r="B348" s="514"/>
      <c r="C348" s="514"/>
      <c r="D348" s="528"/>
      <c r="E348" s="328"/>
      <c r="F348" s="526"/>
      <c r="G348" s="532"/>
      <c r="H348" s="435" t="str">
        <f t="shared" ca="1" si="26"/>
        <v/>
      </c>
      <c r="I348" s="532"/>
      <c r="J348" s="541"/>
      <c r="K348" s="436" t="str">
        <f t="shared" ca="1" si="27"/>
        <v/>
      </c>
      <c r="L348" s="522"/>
      <c r="M348" s="523" t="str">
        <f t="shared" si="28"/>
        <v/>
      </c>
      <c r="N348" s="514"/>
      <c r="O348" s="421"/>
    </row>
    <row r="349" spans="1:15" ht="12.95" customHeight="1">
      <c r="A349" s="514"/>
      <c r="B349" s="514"/>
      <c r="C349" s="514"/>
      <c r="D349" s="528"/>
      <c r="E349" s="561"/>
      <c r="F349" s="526"/>
      <c r="G349" s="532"/>
      <c r="H349" s="435" t="str">
        <f t="shared" ca="1" si="26"/>
        <v/>
      </c>
      <c r="I349" s="532"/>
      <c r="J349" s="526"/>
      <c r="K349" s="436" t="str">
        <f t="shared" ca="1" si="27"/>
        <v/>
      </c>
      <c r="L349" s="528"/>
      <c r="M349" s="523" t="str">
        <f t="shared" si="28"/>
        <v/>
      </c>
      <c r="N349" s="524"/>
      <c r="O349" s="421"/>
    </row>
    <row r="350" spans="1:15" ht="12.95" customHeight="1">
      <c r="A350" s="514"/>
      <c r="B350" s="514"/>
      <c r="C350" s="514"/>
      <c r="D350" s="528"/>
      <c r="E350" s="553"/>
      <c r="F350" s="526"/>
      <c r="G350" s="532"/>
      <c r="H350" s="435" t="str">
        <f t="shared" ca="1" si="26"/>
        <v/>
      </c>
      <c r="I350" s="532"/>
      <c r="J350" s="526"/>
      <c r="K350" s="436" t="str">
        <f t="shared" ca="1" si="27"/>
        <v/>
      </c>
      <c r="L350" s="528"/>
      <c r="M350" s="523" t="str">
        <f t="shared" si="28"/>
        <v/>
      </c>
      <c r="N350" s="524"/>
      <c r="O350" s="421"/>
    </row>
    <row r="351" spans="1:15" ht="12.95" customHeight="1">
      <c r="A351" s="514"/>
      <c r="B351" s="514"/>
      <c r="C351" s="514"/>
      <c r="D351" s="528"/>
      <c r="E351" s="561"/>
      <c r="F351" s="526"/>
      <c r="G351" s="532"/>
      <c r="H351" s="435" t="str">
        <f t="shared" ca="1" si="26"/>
        <v/>
      </c>
      <c r="I351" s="532"/>
      <c r="J351" s="526"/>
      <c r="K351" s="436" t="str">
        <f t="shared" ca="1" si="27"/>
        <v/>
      </c>
      <c r="L351" s="528"/>
      <c r="M351" s="523" t="str">
        <f t="shared" si="28"/>
        <v/>
      </c>
      <c r="N351" s="524"/>
      <c r="O351" s="421"/>
    </row>
    <row r="352" spans="1:15" ht="12.95" customHeight="1">
      <c r="A352" s="514"/>
      <c r="B352" s="514"/>
      <c r="C352" s="514"/>
      <c r="D352" s="528"/>
      <c r="E352" s="553"/>
      <c r="F352" s="526"/>
      <c r="G352" s="532"/>
      <c r="H352" s="435" t="str">
        <f t="shared" ca="1" si="26"/>
        <v/>
      </c>
      <c r="I352" s="532"/>
      <c r="J352" s="526"/>
      <c r="K352" s="436" t="str">
        <f t="shared" ca="1" si="27"/>
        <v/>
      </c>
      <c r="L352" s="528"/>
      <c r="M352" s="523" t="str">
        <f t="shared" si="28"/>
        <v/>
      </c>
      <c r="N352" s="524"/>
      <c r="O352" s="421"/>
    </row>
    <row r="353" spans="1:15" ht="12.95" customHeight="1">
      <c r="A353" s="514"/>
      <c r="B353" s="514"/>
      <c r="C353" s="514"/>
      <c r="D353" s="528"/>
      <c r="E353" s="553"/>
      <c r="F353" s="532"/>
      <c r="G353" s="532"/>
      <c r="H353" s="435" t="str">
        <f t="shared" ca="1" si="26"/>
        <v/>
      </c>
      <c r="I353" s="532"/>
      <c r="J353" s="526"/>
      <c r="K353" s="436" t="str">
        <f t="shared" ca="1" si="27"/>
        <v/>
      </c>
      <c r="L353" s="528"/>
      <c r="M353" s="523" t="str">
        <f t="shared" si="28"/>
        <v/>
      </c>
      <c r="N353" s="559"/>
      <c r="O353" s="421"/>
    </row>
    <row r="354" spans="1:15" ht="12.95" customHeight="1">
      <c r="A354" s="514"/>
      <c r="B354" s="514"/>
      <c r="C354" s="514"/>
      <c r="D354" s="528"/>
      <c r="E354" s="525"/>
      <c r="F354" s="526"/>
      <c r="G354" s="532"/>
      <c r="H354" s="435" t="str">
        <f t="shared" ca="1" si="26"/>
        <v/>
      </c>
      <c r="I354" s="532"/>
      <c r="J354" s="526"/>
      <c r="K354" s="436" t="str">
        <f t="shared" ca="1" si="27"/>
        <v/>
      </c>
      <c r="L354" s="522"/>
      <c r="M354" s="523" t="str">
        <f t="shared" si="28"/>
        <v/>
      </c>
      <c r="N354" s="530"/>
      <c r="O354" s="421"/>
    </row>
    <row r="355" spans="1:15" ht="12.95" customHeight="1">
      <c r="A355" s="514"/>
      <c r="B355" s="514"/>
      <c r="C355" s="514"/>
      <c r="D355" s="528"/>
      <c r="E355" s="525"/>
      <c r="F355" s="532"/>
      <c r="G355" s="532"/>
      <c r="H355" s="435" t="str">
        <f t="shared" ca="1" si="26"/>
        <v/>
      </c>
      <c r="I355" s="532"/>
      <c r="J355" s="526"/>
      <c r="K355" s="436" t="str">
        <f t="shared" ca="1" si="27"/>
        <v/>
      </c>
      <c r="L355" s="528"/>
      <c r="M355" s="523" t="str">
        <f t="shared" si="28"/>
        <v/>
      </c>
      <c r="N355" s="530"/>
      <c r="O355" s="421"/>
    </row>
    <row r="356" spans="1:15" ht="12.95" customHeight="1">
      <c r="A356" s="514"/>
      <c r="B356" s="514"/>
      <c r="C356" s="514"/>
      <c r="D356" s="528"/>
      <c r="E356" s="544"/>
      <c r="F356" s="532"/>
      <c r="G356" s="532"/>
      <c r="H356" s="435" t="str">
        <f t="shared" ca="1" si="26"/>
        <v/>
      </c>
      <c r="I356" s="532"/>
      <c r="J356" s="526"/>
      <c r="K356" s="436" t="str">
        <f t="shared" ca="1" si="27"/>
        <v/>
      </c>
      <c r="L356" s="528"/>
      <c r="M356" s="523" t="str">
        <f t="shared" si="28"/>
        <v/>
      </c>
      <c r="N356" s="530"/>
      <c r="O356" s="421"/>
    </row>
    <row r="357" spans="1:15" ht="12.95" customHeight="1">
      <c r="A357" s="514"/>
      <c r="B357" s="514"/>
      <c r="C357" s="514"/>
      <c r="D357" s="528"/>
      <c r="E357" s="562"/>
      <c r="F357" s="532"/>
      <c r="G357" s="532"/>
      <c r="H357" s="435" t="str">
        <f t="shared" ca="1" si="26"/>
        <v/>
      </c>
      <c r="I357" s="532"/>
      <c r="J357" s="526"/>
      <c r="K357" s="436" t="str">
        <f t="shared" ca="1" si="27"/>
        <v/>
      </c>
      <c r="L357" s="522"/>
      <c r="M357" s="523" t="str">
        <f t="shared" si="28"/>
        <v/>
      </c>
      <c r="N357" s="530"/>
      <c r="O357" s="421"/>
    </row>
    <row r="358" spans="1:15" ht="12.95" customHeight="1">
      <c r="A358" s="514"/>
      <c r="B358" s="514"/>
      <c r="C358" s="514"/>
      <c r="D358" s="528"/>
      <c r="E358" s="553"/>
      <c r="F358" s="532"/>
      <c r="G358" s="532"/>
      <c r="H358" s="435" t="str">
        <f t="shared" ca="1" si="26"/>
        <v/>
      </c>
      <c r="I358" s="532"/>
      <c r="J358" s="526"/>
      <c r="K358" s="436" t="str">
        <f t="shared" ca="1" si="27"/>
        <v/>
      </c>
      <c r="L358" s="528"/>
      <c r="M358" s="523" t="str">
        <f t="shared" si="28"/>
        <v/>
      </c>
      <c r="N358" s="530"/>
      <c r="O358" s="421"/>
    </row>
    <row r="359" spans="1:15" ht="12.95" customHeight="1">
      <c r="A359" s="514"/>
      <c r="B359" s="514"/>
      <c r="C359" s="514"/>
      <c r="D359" s="528"/>
      <c r="E359" s="553"/>
      <c r="F359" s="532"/>
      <c r="G359" s="532"/>
      <c r="H359" s="435" t="str">
        <f t="shared" ca="1" si="26"/>
        <v/>
      </c>
      <c r="I359" s="532"/>
      <c r="J359" s="526"/>
      <c r="K359" s="436" t="str">
        <f t="shared" ca="1" si="27"/>
        <v/>
      </c>
      <c r="L359" s="528"/>
      <c r="M359" s="523" t="str">
        <f t="shared" si="28"/>
        <v/>
      </c>
      <c r="N359" s="530"/>
      <c r="O359" s="421"/>
    </row>
    <row r="360" spans="1:15" ht="12.95" customHeight="1">
      <c r="A360" s="514"/>
      <c r="B360" s="514"/>
      <c r="C360" s="514"/>
      <c r="D360" s="528"/>
      <c r="E360" s="563"/>
      <c r="F360" s="532"/>
      <c r="G360" s="532"/>
      <c r="H360" s="435" t="str">
        <f t="shared" ca="1" si="26"/>
        <v/>
      </c>
      <c r="I360" s="532"/>
      <c r="J360" s="526"/>
      <c r="K360" s="436" t="str">
        <f t="shared" ca="1" si="27"/>
        <v/>
      </c>
      <c r="L360" s="522"/>
      <c r="M360" s="523" t="str">
        <f t="shared" si="28"/>
        <v/>
      </c>
      <c r="N360" s="530"/>
      <c r="O360" s="421"/>
    </row>
    <row r="361" spans="1:15" ht="12.95" customHeight="1">
      <c r="A361" s="514"/>
      <c r="B361" s="514"/>
      <c r="C361" s="514"/>
      <c r="D361" s="528"/>
      <c r="E361" s="525"/>
      <c r="F361" s="526"/>
      <c r="G361" s="532"/>
      <c r="H361" s="435" t="str">
        <f t="shared" ca="1" si="26"/>
        <v/>
      </c>
      <c r="I361" s="532"/>
      <c r="J361" s="526"/>
      <c r="K361" s="436" t="str">
        <f t="shared" ca="1" si="27"/>
        <v/>
      </c>
      <c r="L361" s="522"/>
      <c r="M361" s="523" t="str">
        <f t="shared" si="28"/>
        <v/>
      </c>
      <c r="N361" s="530"/>
      <c r="O361" s="421"/>
    </row>
    <row r="362" spans="1:15" ht="12.95" customHeight="1">
      <c r="A362" s="514"/>
      <c r="B362" s="514"/>
      <c r="C362" s="514"/>
      <c r="D362" s="528"/>
      <c r="E362" s="525"/>
      <c r="F362" s="520"/>
      <c r="G362" s="520"/>
      <c r="H362" s="435" t="str">
        <f t="shared" ca="1" si="26"/>
        <v/>
      </c>
      <c r="I362" s="526"/>
      <c r="J362" s="526"/>
      <c r="K362" s="436" t="str">
        <f t="shared" ca="1" si="27"/>
        <v/>
      </c>
      <c r="L362" s="522"/>
      <c r="M362" s="523" t="str">
        <f t="shared" si="28"/>
        <v/>
      </c>
      <c r="N362" s="533"/>
      <c r="O362" s="421"/>
    </row>
    <row r="363" spans="1:15" ht="12.95" customHeight="1">
      <c r="A363" s="514"/>
      <c r="B363" s="514"/>
      <c r="C363" s="514"/>
      <c r="D363" s="528"/>
      <c r="E363" s="517"/>
      <c r="F363" s="520"/>
      <c r="G363" s="520"/>
      <c r="H363" s="435" t="str">
        <f t="shared" ca="1" si="26"/>
        <v/>
      </c>
      <c r="I363" s="520"/>
      <c r="J363" s="521"/>
      <c r="K363" s="436" t="str">
        <f t="shared" ca="1" si="27"/>
        <v/>
      </c>
      <c r="L363" s="522"/>
      <c r="M363" s="523" t="str">
        <f t="shared" si="28"/>
        <v/>
      </c>
      <c r="N363" s="533"/>
      <c r="O363" s="421"/>
    </row>
    <row r="364" spans="1:15" ht="12.95" customHeight="1">
      <c r="A364" s="514"/>
      <c r="B364" s="514"/>
      <c r="C364" s="514"/>
      <c r="D364" s="528"/>
      <c r="E364" s="525"/>
      <c r="F364" s="520"/>
      <c r="G364" s="520"/>
      <c r="H364" s="435" t="str">
        <f t="shared" ca="1" si="26"/>
        <v/>
      </c>
      <c r="I364" s="520"/>
      <c r="J364" s="521"/>
      <c r="K364" s="436" t="str">
        <f t="shared" ca="1" si="27"/>
        <v/>
      </c>
      <c r="L364" s="522"/>
      <c r="M364" s="523" t="str">
        <f t="shared" si="28"/>
        <v/>
      </c>
      <c r="N364" s="533"/>
      <c r="O364" s="421"/>
    </row>
    <row r="365" spans="1:15" ht="12.95" customHeight="1">
      <c r="A365" s="514"/>
      <c r="B365" s="514"/>
      <c r="C365" s="514"/>
      <c r="D365" s="528"/>
      <c r="E365" s="525"/>
      <c r="F365" s="520"/>
      <c r="G365" s="520"/>
      <c r="H365" s="435" t="str">
        <f t="shared" ca="1" si="26"/>
        <v/>
      </c>
      <c r="I365" s="520"/>
      <c r="J365" s="521"/>
      <c r="K365" s="436" t="str">
        <f t="shared" ca="1" si="27"/>
        <v/>
      </c>
      <c r="L365" s="522"/>
      <c r="M365" s="523" t="str">
        <f t="shared" si="28"/>
        <v/>
      </c>
      <c r="N365" s="533"/>
      <c r="O365" s="421"/>
    </row>
    <row r="366" spans="1:15" ht="12.95" customHeight="1">
      <c r="A366" s="514"/>
      <c r="B366" s="514"/>
      <c r="C366" s="514"/>
      <c r="D366" s="528"/>
      <c r="E366" s="517"/>
      <c r="F366" s="526"/>
      <c r="G366" s="537"/>
      <c r="H366" s="435" t="str">
        <f t="shared" ca="1" si="26"/>
        <v/>
      </c>
      <c r="I366" s="526"/>
      <c r="J366" s="526"/>
      <c r="K366" s="436" t="str">
        <f t="shared" ca="1" si="27"/>
        <v/>
      </c>
      <c r="L366" s="522"/>
      <c r="M366" s="523" t="str">
        <f t="shared" si="28"/>
        <v/>
      </c>
      <c r="N366" s="533"/>
      <c r="O366" s="421"/>
    </row>
    <row r="367" spans="1:15" ht="12.95" customHeight="1">
      <c r="A367" s="514"/>
      <c r="B367" s="514"/>
      <c r="C367" s="514"/>
      <c r="D367" s="528"/>
      <c r="E367" s="525"/>
      <c r="F367" s="520"/>
      <c r="G367" s="520"/>
      <c r="H367" s="435" t="str">
        <f t="shared" ca="1" si="26"/>
        <v/>
      </c>
      <c r="I367" s="520"/>
      <c r="J367" s="526"/>
      <c r="K367" s="436" t="str">
        <f t="shared" ca="1" si="27"/>
        <v/>
      </c>
      <c r="L367" s="522"/>
      <c r="M367" s="523" t="str">
        <f t="shared" si="28"/>
        <v/>
      </c>
      <c r="N367" s="533"/>
      <c r="O367" s="421"/>
    </row>
    <row r="368" spans="1:15" ht="12.95" customHeight="1">
      <c r="A368" s="514"/>
      <c r="B368" s="514"/>
      <c r="C368" s="514"/>
      <c r="D368" s="528"/>
      <c r="E368" s="525"/>
      <c r="F368" s="526"/>
      <c r="G368" s="537"/>
      <c r="H368" s="435" t="str">
        <f t="shared" ca="1" si="26"/>
        <v/>
      </c>
      <c r="I368" s="526"/>
      <c r="J368" s="526"/>
      <c r="K368" s="436" t="str">
        <f t="shared" ca="1" si="27"/>
        <v/>
      </c>
      <c r="L368" s="528"/>
      <c r="M368" s="523" t="str">
        <f t="shared" si="28"/>
        <v/>
      </c>
      <c r="N368" s="564"/>
      <c r="O368" s="421"/>
    </row>
    <row r="369" spans="1:15" ht="12.95" customHeight="1">
      <c r="A369" s="514"/>
      <c r="B369" s="514"/>
      <c r="C369" s="514"/>
      <c r="D369" s="528"/>
      <c r="E369" s="559"/>
      <c r="F369" s="526"/>
      <c r="G369" s="537"/>
      <c r="H369" s="435" t="str">
        <f t="shared" ca="1" si="26"/>
        <v/>
      </c>
      <c r="I369" s="526"/>
      <c r="J369" s="532"/>
      <c r="K369" s="436" t="str">
        <f t="shared" ca="1" si="27"/>
        <v/>
      </c>
      <c r="L369" s="522"/>
      <c r="M369" s="523" t="str">
        <f t="shared" si="28"/>
        <v/>
      </c>
      <c r="N369" s="564"/>
      <c r="O369" s="421"/>
    </row>
    <row r="370" spans="1:15" ht="12.95" customHeight="1">
      <c r="A370" s="514"/>
      <c r="B370" s="514"/>
      <c r="C370" s="514"/>
      <c r="D370" s="528"/>
      <c r="E370" s="328"/>
      <c r="F370" s="526"/>
      <c r="G370" s="537"/>
      <c r="H370" s="435" t="str">
        <f t="shared" ca="1" si="26"/>
        <v/>
      </c>
      <c r="I370" s="526"/>
      <c r="J370" s="526"/>
      <c r="K370" s="436" t="str">
        <f t="shared" ca="1" si="27"/>
        <v/>
      </c>
      <c r="L370" s="522"/>
      <c r="M370" s="523" t="str">
        <f t="shared" si="28"/>
        <v/>
      </c>
      <c r="N370" s="564"/>
      <c r="O370" s="421"/>
    </row>
    <row r="371" spans="1:15" ht="12.95" customHeight="1">
      <c r="A371" s="514"/>
      <c r="B371" s="514"/>
      <c r="C371" s="514"/>
      <c r="D371" s="528"/>
      <c r="E371" s="328"/>
      <c r="F371" s="526"/>
      <c r="G371" s="537"/>
      <c r="H371" s="435" t="str">
        <f t="shared" ca="1" si="26"/>
        <v/>
      </c>
      <c r="I371" s="526"/>
      <c r="J371" s="526"/>
      <c r="K371" s="436" t="str">
        <f t="shared" ca="1" si="27"/>
        <v/>
      </c>
      <c r="L371" s="522"/>
      <c r="M371" s="523" t="str">
        <f t="shared" si="28"/>
        <v/>
      </c>
      <c r="N371" s="564"/>
      <c r="O371" s="421"/>
    </row>
    <row r="372" spans="1:15" ht="12.95" customHeight="1">
      <c r="A372" s="514"/>
      <c r="B372" s="514"/>
      <c r="C372" s="514"/>
      <c r="D372" s="528"/>
      <c r="E372" s="517"/>
      <c r="F372" s="526"/>
      <c r="G372" s="537"/>
      <c r="H372" s="435" t="str">
        <f t="shared" ca="1" si="26"/>
        <v/>
      </c>
      <c r="I372" s="526"/>
      <c r="J372" s="521"/>
      <c r="K372" s="436" t="str">
        <f t="shared" ca="1" si="27"/>
        <v/>
      </c>
      <c r="L372" s="522"/>
      <c r="M372" s="523" t="str">
        <f t="shared" si="28"/>
        <v/>
      </c>
      <c r="N372" s="564"/>
      <c r="O372" s="421"/>
    </row>
    <row r="373" spans="1:15" ht="12.95" customHeight="1">
      <c r="A373" s="514"/>
      <c r="B373" s="514"/>
      <c r="C373" s="514"/>
      <c r="D373" s="528"/>
      <c r="E373" s="517"/>
      <c r="F373" s="526"/>
      <c r="G373" s="537"/>
      <c r="H373" s="435" t="str">
        <f t="shared" ca="1" si="26"/>
        <v/>
      </c>
      <c r="I373" s="526"/>
      <c r="J373" s="521"/>
      <c r="K373" s="436" t="str">
        <f t="shared" ca="1" si="27"/>
        <v/>
      </c>
      <c r="L373" s="522"/>
      <c r="M373" s="523" t="str">
        <f t="shared" si="28"/>
        <v/>
      </c>
      <c r="N373" s="564"/>
      <c r="O373" s="421"/>
    </row>
    <row r="374" spans="1:15" ht="12.95" customHeight="1">
      <c r="A374" s="514"/>
      <c r="B374" s="514"/>
      <c r="C374" s="514"/>
      <c r="D374" s="528"/>
      <c r="E374" s="517"/>
      <c r="F374" s="526"/>
      <c r="G374" s="537"/>
      <c r="H374" s="435" t="str">
        <f t="shared" ca="1" si="26"/>
        <v/>
      </c>
      <c r="I374" s="526"/>
      <c r="J374" s="521"/>
      <c r="K374" s="436" t="str">
        <f t="shared" ca="1" si="27"/>
        <v/>
      </c>
      <c r="L374" s="522"/>
      <c r="M374" s="523" t="str">
        <f t="shared" si="28"/>
        <v/>
      </c>
      <c r="N374" s="564"/>
      <c r="O374" s="421"/>
    </row>
    <row r="375" spans="1:15" ht="12.95" customHeight="1">
      <c r="A375" s="514"/>
      <c r="B375" s="514"/>
      <c r="C375" s="514"/>
      <c r="D375" s="528"/>
      <c r="E375" s="517"/>
      <c r="F375" s="526"/>
      <c r="G375" s="537"/>
      <c r="H375" s="435" t="str">
        <f t="shared" ca="1" si="26"/>
        <v/>
      </c>
      <c r="I375" s="526"/>
      <c r="J375" s="526"/>
      <c r="K375" s="436" t="str">
        <f t="shared" ca="1" si="27"/>
        <v/>
      </c>
      <c r="L375" s="522"/>
      <c r="M375" s="523" t="str">
        <f t="shared" si="28"/>
        <v/>
      </c>
      <c r="N375" s="564"/>
      <c r="O375" s="421"/>
    </row>
    <row r="376" spans="1:15" ht="12.95" customHeight="1">
      <c r="A376" s="514"/>
      <c r="B376" s="514"/>
      <c r="C376" s="514"/>
      <c r="D376" s="528"/>
      <c r="E376" s="525"/>
      <c r="F376" s="526"/>
      <c r="G376" s="537"/>
      <c r="H376" s="435" t="str">
        <f t="shared" ca="1" si="26"/>
        <v/>
      </c>
      <c r="I376" s="526"/>
      <c r="J376" s="526"/>
      <c r="K376" s="436" t="str">
        <f t="shared" ca="1" si="27"/>
        <v/>
      </c>
      <c r="L376" s="522"/>
      <c r="M376" s="523" t="str">
        <f t="shared" si="28"/>
        <v/>
      </c>
      <c r="N376" s="564"/>
      <c r="O376" s="421"/>
    </row>
    <row r="377" spans="1:15" ht="12.95" customHeight="1">
      <c r="A377" s="514"/>
      <c r="B377" s="514"/>
      <c r="C377" s="514"/>
      <c r="D377" s="528"/>
      <c r="E377" s="525"/>
      <c r="F377" s="526"/>
      <c r="G377" s="526"/>
      <c r="H377" s="435" t="str">
        <f t="shared" ca="1" si="26"/>
        <v/>
      </c>
      <c r="I377" s="526"/>
      <c r="J377" s="526"/>
      <c r="K377" s="436" t="str">
        <f t="shared" ca="1" si="27"/>
        <v/>
      </c>
      <c r="L377" s="522"/>
      <c r="M377" s="523" t="str">
        <f t="shared" si="28"/>
        <v/>
      </c>
      <c r="N377" s="541"/>
      <c r="O377" s="421"/>
    </row>
    <row r="378" spans="1:15" ht="12.95" customHeight="1">
      <c r="A378" s="514"/>
      <c r="B378" s="514"/>
      <c r="C378" s="514"/>
      <c r="D378" s="528"/>
      <c r="E378" s="525"/>
      <c r="F378" s="520"/>
      <c r="G378" s="520"/>
      <c r="H378" s="435" t="str">
        <f t="shared" ca="1" si="26"/>
        <v/>
      </c>
      <c r="I378" s="526"/>
      <c r="J378" s="526"/>
      <c r="K378" s="436" t="str">
        <f t="shared" ca="1" si="27"/>
        <v/>
      </c>
      <c r="L378" s="536"/>
      <c r="M378" s="523" t="str">
        <f t="shared" si="28"/>
        <v/>
      </c>
      <c r="N378" s="533"/>
      <c r="O378" s="421"/>
    </row>
    <row r="379" spans="1:15" ht="12.95" customHeight="1">
      <c r="A379" s="514"/>
      <c r="B379" s="514"/>
      <c r="C379" s="514"/>
      <c r="D379" s="528"/>
      <c r="E379" s="517"/>
      <c r="F379" s="526"/>
      <c r="G379" s="537"/>
      <c r="H379" s="435" t="str">
        <f t="shared" ca="1" si="26"/>
        <v/>
      </c>
      <c r="I379" s="526"/>
      <c r="J379" s="526"/>
      <c r="K379" s="436" t="str">
        <f t="shared" ca="1" si="27"/>
        <v/>
      </c>
      <c r="L379" s="536"/>
      <c r="M379" s="523" t="str">
        <f t="shared" si="28"/>
        <v/>
      </c>
      <c r="N379" s="564"/>
      <c r="O379" s="421"/>
    </row>
    <row r="380" spans="1:15" ht="12.95" customHeight="1">
      <c r="A380" s="514"/>
      <c r="B380" s="514"/>
      <c r="C380" s="514"/>
      <c r="D380" s="528"/>
      <c r="E380" s="333"/>
      <c r="F380" s="526"/>
      <c r="G380" s="526"/>
      <c r="H380" s="435" t="str">
        <f t="shared" ref="H380:H443" ca="1" si="29">IF(A380&lt;&gt;"",IF(INDIRECT(ADDRESS(ROW()-1,8))="",ROUND(SUM(INDIRECT(ADDRESS(ROW()-2,8)),F380,-G380),2),ROUND(SUM(INDIRECT(ADDRESS(ROW()-1,8)),F380,-G380),2)),"")</f>
        <v/>
      </c>
      <c r="I380" s="526"/>
      <c r="J380" s="526"/>
      <c r="K380" s="436" t="str">
        <f t="shared" ca="1" si="27"/>
        <v/>
      </c>
      <c r="L380" s="522"/>
      <c r="M380" s="523" t="str">
        <f t="shared" si="28"/>
        <v/>
      </c>
      <c r="N380" s="541"/>
      <c r="O380" s="421"/>
    </row>
    <row r="381" spans="1:15" ht="12.95" customHeight="1">
      <c r="A381" s="514"/>
      <c r="B381" s="514"/>
      <c r="C381" s="514"/>
      <c r="D381" s="528"/>
      <c r="E381" s="517"/>
      <c r="F381" s="520"/>
      <c r="G381" s="520"/>
      <c r="H381" s="435" t="str">
        <f t="shared" ca="1" si="29"/>
        <v/>
      </c>
      <c r="I381" s="520"/>
      <c r="J381" s="521"/>
      <c r="K381" s="436" t="str">
        <f t="shared" ref="K381:K444" ca="1" si="30">IF(A381&lt;&gt;"",IF(INDIRECT(ADDRESS(ROW()-1,11))="",ROUND(SUM(INDIRECT(ADDRESS(ROW()-2,11)),I381,-J381),2),ROUND(SUM(INDIRECT(ADDRESS(ROW()-1,11)),I381,-J381),2)),"")</f>
        <v/>
      </c>
      <c r="L381" s="522"/>
      <c r="M381" s="523" t="str">
        <f t="shared" si="28"/>
        <v/>
      </c>
      <c r="N381" s="533"/>
      <c r="O381" s="421"/>
    </row>
    <row r="382" spans="1:15" ht="12.95" customHeight="1">
      <c r="A382" s="514"/>
      <c r="B382" s="514"/>
      <c r="C382" s="514"/>
      <c r="D382" s="528"/>
      <c r="E382" s="328"/>
      <c r="F382" s="526"/>
      <c r="G382" s="537"/>
      <c r="H382" s="435" t="str">
        <f t="shared" ca="1" si="29"/>
        <v/>
      </c>
      <c r="I382" s="526"/>
      <c r="J382" s="526"/>
      <c r="K382" s="436" t="str">
        <f t="shared" ca="1" si="30"/>
        <v/>
      </c>
      <c r="L382" s="540"/>
      <c r="M382" s="523" t="str">
        <f t="shared" si="28"/>
        <v/>
      </c>
      <c r="N382" s="533"/>
      <c r="O382" s="421"/>
    </row>
    <row r="383" spans="1:15" ht="12.95" customHeight="1">
      <c r="A383" s="514"/>
      <c r="B383" s="514"/>
      <c r="C383" s="514"/>
      <c r="D383" s="528"/>
      <c r="E383" s="328"/>
      <c r="F383" s="526"/>
      <c r="G383" s="537"/>
      <c r="H383" s="435" t="str">
        <f t="shared" ca="1" si="29"/>
        <v/>
      </c>
      <c r="I383" s="526"/>
      <c r="J383" s="526"/>
      <c r="K383" s="436" t="str">
        <f t="shared" ca="1" si="30"/>
        <v/>
      </c>
      <c r="L383" s="540"/>
      <c r="M383" s="523" t="str">
        <f t="shared" si="28"/>
        <v/>
      </c>
      <c r="N383" s="533"/>
      <c r="O383" s="421"/>
    </row>
    <row r="384" spans="1:15" ht="12.95" customHeight="1">
      <c r="A384" s="514"/>
      <c r="B384" s="514"/>
      <c r="C384" s="514"/>
      <c r="D384" s="528"/>
      <c r="E384" s="328"/>
      <c r="F384" s="526"/>
      <c r="G384" s="537"/>
      <c r="H384" s="435" t="str">
        <f t="shared" ca="1" si="29"/>
        <v/>
      </c>
      <c r="I384" s="526"/>
      <c r="J384" s="526"/>
      <c r="K384" s="436" t="str">
        <f t="shared" ca="1" si="30"/>
        <v/>
      </c>
      <c r="L384" s="540"/>
      <c r="M384" s="523" t="str">
        <f t="shared" ref="M384:M447" si="31">IF(LEN(L384)&gt;0,F384+G384+I384+J384,"")</f>
        <v/>
      </c>
      <c r="N384" s="533"/>
      <c r="O384" s="421"/>
    </row>
    <row r="385" spans="1:15" ht="12.95" customHeight="1">
      <c r="A385" s="514"/>
      <c r="B385" s="514"/>
      <c r="C385" s="514"/>
      <c r="D385" s="528"/>
      <c r="E385" s="328"/>
      <c r="F385" s="526"/>
      <c r="G385" s="537"/>
      <c r="H385" s="435" t="str">
        <f t="shared" ca="1" si="29"/>
        <v/>
      </c>
      <c r="I385" s="526"/>
      <c r="J385" s="526"/>
      <c r="K385" s="436" t="str">
        <f t="shared" ca="1" si="30"/>
        <v/>
      </c>
      <c r="L385" s="540"/>
      <c r="M385" s="523" t="str">
        <f t="shared" si="31"/>
        <v/>
      </c>
      <c r="N385" s="533"/>
      <c r="O385" s="421"/>
    </row>
    <row r="386" spans="1:15" ht="12.95" customHeight="1">
      <c r="A386" s="514"/>
      <c r="B386" s="514"/>
      <c r="C386" s="514"/>
      <c r="D386" s="528"/>
      <c r="E386" s="328"/>
      <c r="F386" s="526"/>
      <c r="G386" s="537"/>
      <c r="H386" s="435" t="str">
        <f t="shared" ca="1" si="29"/>
        <v/>
      </c>
      <c r="I386" s="526"/>
      <c r="J386" s="526"/>
      <c r="K386" s="436" t="str">
        <f t="shared" ca="1" si="30"/>
        <v/>
      </c>
      <c r="L386" s="540"/>
      <c r="M386" s="523" t="str">
        <f t="shared" si="31"/>
        <v/>
      </c>
      <c r="N386" s="533"/>
      <c r="O386" s="421"/>
    </row>
    <row r="387" spans="1:15" ht="12.95" customHeight="1">
      <c r="A387" s="514"/>
      <c r="B387" s="515"/>
      <c r="C387" s="515"/>
      <c r="D387" s="528"/>
      <c r="E387" s="544"/>
      <c r="F387" s="559"/>
      <c r="G387" s="559"/>
      <c r="H387" s="435" t="str">
        <f t="shared" ca="1" si="29"/>
        <v/>
      </c>
      <c r="I387" s="559"/>
      <c r="J387" s="559"/>
      <c r="K387" s="436" t="str">
        <f t="shared" ca="1" si="30"/>
        <v/>
      </c>
      <c r="L387" s="528"/>
      <c r="M387" s="523" t="str">
        <f t="shared" si="31"/>
        <v/>
      </c>
      <c r="N387" s="533"/>
      <c r="O387" s="421"/>
    </row>
    <row r="388" spans="1:15" ht="12.95" customHeight="1">
      <c r="A388" s="514"/>
      <c r="B388" s="514"/>
      <c r="C388" s="514"/>
      <c r="D388" s="528"/>
      <c r="E388" s="517"/>
      <c r="F388" s="520"/>
      <c r="G388" s="520"/>
      <c r="H388" s="435" t="str">
        <f t="shared" ca="1" si="29"/>
        <v/>
      </c>
      <c r="I388" s="520"/>
      <c r="J388" s="526"/>
      <c r="K388" s="436" t="str">
        <f t="shared" ca="1" si="30"/>
        <v/>
      </c>
      <c r="L388" s="522"/>
      <c r="M388" s="523" t="str">
        <f t="shared" si="31"/>
        <v/>
      </c>
      <c r="N388" s="525"/>
      <c r="O388" s="421"/>
    </row>
    <row r="389" spans="1:15" ht="12.95" customHeight="1">
      <c r="A389" s="565"/>
      <c r="B389" s="514"/>
      <c r="C389" s="514"/>
      <c r="D389" s="528"/>
      <c r="E389" s="525"/>
      <c r="F389" s="520"/>
      <c r="G389" s="520"/>
      <c r="H389" s="435" t="str">
        <f t="shared" ca="1" si="29"/>
        <v/>
      </c>
      <c r="I389" s="520"/>
      <c r="J389" s="521"/>
      <c r="K389" s="436" t="str">
        <f t="shared" ca="1" si="30"/>
        <v/>
      </c>
      <c r="L389" s="522"/>
      <c r="M389" s="523" t="str">
        <f t="shared" si="31"/>
        <v/>
      </c>
      <c r="N389" s="525"/>
      <c r="O389" s="421"/>
    </row>
    <row r="390" spans="1:15" ht="12.95" customHeight="1">
      <c r="A390" s="514"/>
      <c r="B390" s="514"/>
      <c r="C390" s="514"/>
      <c r="D390" s="528"/>
      <c r="E390" s="517"/>
      <c r="F390" s="520"/>
      <c r="G390" s="520"/>
      <c r="H390" s="435" t="str">
        <f t="shared" ca="1" si="29"/>
        <v/>
      </c>
      <c r="I390" s="520"/>
      <c r="J390" s="521"/>
      <c r="K390" s="436" t="str">
        <f t="shared" ca="1" si="30"/>
        <v/>
      </c>
      <c r="L390" s="522"/>
      <c r="M390" s="523" t="str">
        <f t="shared" si="31"/>
        <v/>
      </c>
      <c r="N390" s="533"/>
      <c r="O390" s="421"/>
    </row>
    <row r="391" spans="1:15" ht="12.95" customHeight="1">
      <c r="A391" s="514"/>
      <c r="B391" s="514"/>
      <c r="C391" s="514"/>
      <c r="D391" s="528"/>
      <c r="E391" s="525"/>
      <c r="F391" s="520"/>
      <c r="G391" s="520"/>
      <c r="H391" s="435" t="str">
        <f t="shared" ca="1" si="29"/>
        <v/>
      </c>
      <c r="I391" s="520"/>
      <c r="J391" s="521"/>
      <c r="K391" s="436" t="str">
        <f t="shared" ca="1" si="30"/>
        <v/>
      </c>
      <c r="L391" s="522"/>
      <c r="M391" s="523" t="str">
        <f t="shared" si="31"/>
        <v/>
      </c>
      <c r="N391" s="533"/>
      <c r="O391" s="566"/>
    </row>
    <row r="392" spans="1:15" ht="12.95" customHeight="1">
      <c r="A392" s="514"/>
      <c r="B392" s="514"/>
      <c r="C392" s="514"/>
      <c r="D392" s="528"/>
      <c r="E392" s="517"/>
      <c r="F392" s="520"/>
      <c r="G392" s="520"/>
      <c r="H392" s="435" t="str">
        <f t="shared" ca="1" si="29"/>
        <v/>
      </c>
      <c r="I392" s="520"/>
      <c r="J392" s="521"/>
      <c r="K392" s="436" t="str">
        <f t="shared" ca="1" si="30"/>
        <v/>
      </c>
      <c r="L392" s="522"/>
      <c r="M392" s="523" t="str">
        <f t="shared" si="31"/>
        <v/>
      </c>
      <c r="N392" s="533"/>
      <c r="O392" s="567"/>
    </row>
    <row r="393" spans="1:15" ht="12.95" customHeight="1">
      <c r="A393" s="514"/>
      <c r="B393" s="514"/>
      <c r="C393" s="514"/>
      <c r="D393" s="528"/>
      <c r="E393" s="525"/>
      <c r="F393" s="520"/>
      <c r="G393" s="520"/>
      <c r="H393" s="435" t="str">
        <f t="shared" ca="1" si="29"/>
        <v/>
      </c>
      <c r="I393" s="520"/>
      <c r="J393" s="526"/>
      <c r="K393" s="436" t="str">
        <f t="shared" ca="1" si="30"/>
        <v/>
      </c>
      <c r="L393" s="522"/>
      <c r="M393" s="523" t="str">
        <f t="shared" si="31"/>
        <v/>
      </c>
      <c r="N393" s="533"/>
      <c r="O393" s="567"/>
    </row>
    <row r="394" spans="1:15" ht="12.95" customHeight="1">
      <c r="A394" s="514"/>
      <c r="B394" s="514"/>
      <c r="C394" s="514"/>
      <c r="D394" s="528"/>
      <c r="E394" s="517"/>
      <c r="F394" s="520"/>
      <c r="G394" s="520"/>
      <c r="H394" s="435" t="str">
        <f t="shared" ca="1" si="29"/>
        <v/>
      </c>
      <c r="I394" s="520"/>
      <c r="J394" s="521"/>
      <c r="K394" s="436" t="str">
        <f t="shared" ca="1" si="30"/>
        <v/>
      </c>
      <c r="L394" s="522"/>
      <c r="M394" s="523" t="str">
        <f t="shared" si="31"/>
        <v/>
      </c>
      <c r="N394" s="533"/>
      <c r="O394" s="567"/>
    </row>
    <row r="395" spans="1:15" ht="12.95" customHeight="1">
      <c r="A395" s="514"/>
      <c r="B395" s="514"/>
      <c r="C395" s="514"/>
      <c r="D395" s="528"/>
      <c r="E395" s="517"/>
      <c r="F395" s="520"/>
      <c r="G395" s="520"/>
      <c r="H395" s="435" t="str">
        <f t="shared" ca="1" si="29"/>
        <v/>
      </c>
      <c r="I395" s="520"/>
      <c r="J395" s="521"/>
      <c r="K395" s="436" t="str">
        <f t="shared" ca="1" si="30"/>
        <v/>
      </c>
      <c r="L395" s="522"/>
      <c r="M395" s="523" t="str">
        <f t="shared" si="31"/>
        <v/>
      </c>
      <c r="N395" s="533"/>
      <c r="O395" s="567"/>
    </row>
    <row r="396" spans="1:15" ht="12.95" customHeight="1">
      <c r="A396" s="514"/>
      <c r="B396" s="514"/>
      <c r="C396" s="514"/>
      <c r="D396" s="528"/>
      <c r="E396" s="517"/>
      <c r="F396" s="520"/>
      <c r="G396" s="520"/>
      <c r="H396" s="435" t="str">
        <f t="shared" ca="1" si="29"/>
        <v/>
      </c>
      <c r="I396" s="520"/>
      <c r="J396" s="521"/>
      <c r="K396" s="436" t="str">
        <f t="shared" ca="1" si="30"/>
        <v/>
      </c>
      <c r="L396" s="522"/>
      <c r="M396" s="523" t="str">
        <f t="shared" si="31"/>
        <v/>
      </c>
      <c r="N396" s="533"/>
      <c r="O396" s="567"/>
    </row>
    <row r="397" spans="1:15" ht="12.95" customHeight="1">
      <c r="A397" s="565"/>
      <c r="B397" s="514"/>
      <c r="C397" s="514"/>
      <c r="D397" s="528"/>
      <c r="E397" s="517"/>
      <c r="F397" s="520"/>
      <c r="G397" s="520"/>
      <c r="H397" s="435" t="str">
        <f t="shared" ca="1" si="29"/>
        <v/>
      </c>
      <c r="I397" s="520"/>
      <c r="J397" s="526"/>
      <c r="K397" s="436" t="str">
        <f t="shared" ca="1" si="30"/>
        <v/>
      </c>
      <c r="L397" s="522"/>
      <c r="M397" s="523" t="str">
        <f t="shared" si="31"/>
        <v/>
      </c>
      <c r="N397" s="525"/>
      <c r="O397" s="567"/>
    </row>
    <row r="398" spans="1:15" ht="12.95" customHeight="1">
      <c r="A398" s="565"/>
      <c r="B398" s="514"/>
      <c r="C398" s="514"/>
      <c r="D398" s="528"/>
      <c r="E398" s="525"/>
      <c r="F398" s="520"/>
      <c r="G398" s="520"/>
      <c r="H398" s="435" t="str">
        <f t="shared" ca="1" si="29"/>
        <v/>
      </c>
      <c r="I398" s="526"/>
      <c r="J398" s="526"/>
      <c r="K398" s="436" t="str">
        <f t="shared" ca="1" si="30"/>
        <v/>
      </c>
      <c r="L398" s="528"/>
      <c r="M398" s="523" t="str">
        <f t="shared" si="31"/>
        <v/>
      </c>
      <c r="N398" s="552"/>
      <c r="O398" s="567"/>
    </row>
    <row r="399" spans="1:15" ht="12.95" customHeight="1">
      <c r="A399" s="565"/>
      <c r="B399" s="514"/>
      <c r="C399" s="514"/>
      <c r="D399" s="528"/>
      <c r="E399" s="517"/>
      <c r="F399" s="520"/>
      <c r="G399" s="520"/>
      <c r="H399" s="435" t="str">
        <f t="shared" ca="1" si="29"/>
        <v/>
      </c>
      <c r="I399" s="526"/>
      <c r="J399" s="526"/>
      <c r="K399" s="436" t="str">
        <f t="shared" ca="1" si="30"/>
        <v/>
      </c>
      <c r="L399" s="522"/>
      <c r="M399" s="523" t="str">
        <f t="shared" si="31"/>
        <v/>
      </c>
      <c r="N399" s="533"/>
      <c r="O399" s="567"/>
    </row>
    <row r="400" spans="1:15" ht="12.95" customHeight="1">
      <c r="A400" s="565"/>
      <c r="B400" s="514"/>
      <c r="C400" s="514"/>
      <c r="D400" s="528"/>
      <c r="E400" s="525"/>
      <c r="F400" s="520"/>
      <c r="G400" s="520"/>
      <c r="H400" s="435" t="str">
        <f t="shared" ca="1" si="29"/>
        <v/>
      </c>
      <c r="I400" s="526"/>
      <c r="J400" s="526"/>
      <c r="K400" s="436" t="str">
        <f t="shared" ca="1" si="30"/>
        <v/>
      </c>
      <c r="L400" s="528"/>
      <c r="M400" s="523" t="str">
        <f t="shared" si="31"/>
        <v/>
      </c>
      <c r="N400" s="533"/>
      <c r="O400" s="567"/>
    </row>
    <row r="401" spans="1:15" ht="12.95" customHeight="1">
      <c r="A401" s="565"/>
      <c r="B401" s="514"/>
      <c r="C401" s="514"/>
      <c r="D401" s="528"/>
      <c r="E401" s="517"/>
      <c r="F401" s="520"/>
      <c r="G401" s="520"/>
      <c r="H401" s="435" t="str">
        <f t="shared" ca="1" si="29"/>
        <v/>
      </c>
      <c r="I401" s="526"/>
      <c r="J401" s="526"/>
      <c r="K401" s="436" t="str">
        <f t="shared" ca="1" si="30"/>
        <v/>
      </c>
      <c r="L401" s="522"/>
      <c r="M401" s="523" t="str">
        <f t="shared" si="31"/>
        <v/>
      </c>
      <c r="N401" s="533"/>
      <c r="O401" s="567"/>
    </row>
    <row r="402" spans="1:15" ht="12.95" customHeight="1">
      <c r="A402" s="565"/>
      <c r="B402" s="514"/>
      <c r="C402" s="514"/>
      <c r="D402" s="528"/>
      <c r="E402" s="525"/>
      <c r="F402" s="520"/>
      <c r="G402" s="520"/>
      <c r="H402" s="435" t="str">
        <f t="shared" ca="1" si="29"/>
        <v/>
      </c>
      <c r="I402" s="526"/>
      <c r="J402" s="526"/>
      <c r="K402" s="436" t="str">
        <f t="shared" ca="1" si="30"/>
        <v/>
      </c>
      <c r="L402" s="528"/>
      <c r="M402" s="523" t="str">
        <f t="shared" si="31"/>
        <v/>
      </c>
      <c r="N402" s="533"/>
      <c r="O402" s="567"/>
    </row>
    <row r="403" spans="1:15" ht="12.95" customHeight="1">
      <c r="A403" s="565"/>
      <c r="B403" s="514"/>
      <c r="C403" s="514"/>
      <c r="D403" s="528"/>
      <c r="E403" s="517"/>
      <c r="F403" s="520"/>
      <c r="G403" s="520"/>
      <c r="H403" s="435" t="str">
        <f t="shared" ca="1" si="29"/>
        <v/>
      </c>
      <c r="I403" s="526"/>
      <c r="J403" s="526"/>
      <c r="K403" s="436" t="str">
        <f t="shared" ca="1" si="30"/>
        <v/>
      </c>
      <c r="L403" s="522"/>
      <c r="M403" s="523" t="str">
        <f t="shared" si="31"/>
        <v/>
      </c>
      <c r="N403" s="533"/>
      <c r="O403" s="567"/>
    </row>
    <row r="404" spans="1:15" ht="12.95" customHeight="1">
      <c r="A404" s="565"/>
      <c r="B404" s="514"/>
      <c r="C404" s="514"/>
      <c r="D404" s="528"/>
      <c r="E404" s="525"/>
      <c r="F404" s="520"/>
      <c r="G404" s="520"/>
      <c r="H404" s="435" t="str">
        <f t="shared" ca="1" si="29"/>
        <v/>
      </c>
      <c r="I404" s="520"/>
      <c r="J404" s="526"/>
      <c r="K404" s="436" t="str">
        <f t="shared" ca="1" si="30"/>
        <v/>
      </c>
      <c r="L404" s="528"/>
      <c r="M404" s="523" t="str">
        <f t="shared" si="31"/>
        <v/>
      </c>
      <c r="N404" s="525"/>
      <c r="O404" s="567"/>
    </row>
    <row r="405" spans="1:15" ht="12.95" customHeight="1">
      <c r="A405" s="565"/>
      <c r="B405" s="514"/>
      <c r="C405" s="514"/>
      <c r="D405" s="528"/>
      <c r="E405" s="517"/>
      <c r="F405" s="520"/>
      <c r="G405" s="520"/>
      <c r="H405" s="435" t="str">
        <f t="shared" ca="1" si="29"/>
        <v/>
      </c>
      <c r="I405" s="520"/>
      <c r="J405" s="521"/>
      <c r="K405" s="436" t="str">
        <f t="shared" ca="1" si="30"/>
        <v/>
      </c>
      <c r="L405" s="522"/>
      <c r="M405" s="523" t="str">
        <f t="shared" si="31"/>
        <v/>
      </c>
      <c r="N405" s="533"/>
      <c r="O405" s="567"/>
    </row>
    <row r="406" spans="1:15" ht="12.95" customHeight="1">
      <c r="A406" s="565"/>
      <c r="B406" s="514"/>
      <c r="C406" s="514"/>
      <c r="D406" s="528"/>
      <c r="E406" s="525"/>
      <c r="F406" s="520"/>
      <c r="G406" s="520"/>
      <c r="H406" s="435" t="str">
        <f t="shared" ca="1" si="29"/>
        <v/>
      </c>
      <c r="I406" s="520"/>
      <c r="J406" s="521"/>
      <c r="K406" s="436" t="str">
        <f t="shared" ca="1" si="30"/>
        <v/>
      </c>
      <c r="L406" s="528"/>
      <c r="M406" s="523" t="str">
        <f t="shared" si="31"/>
        <v/>
      </c>
      <c r="N406" s="533"/>
      <c r="O406" s="567"/>
    </row>
    <row r="407" spans="1:15" ht="12.95" customHeight="1">
      <c r="A407" s="565"/>
      <c r="B407" s="514"/>
      <c r="C407" s="514"/>
      <c r="D407" s="528"/>
      <c r="E407" s="517"/>
      <c r="F407" s="520"/>
      <c r="G407" s="520"/>
      <c r="H407" s="435" t="str">
        <f t="shared" ca="1" si="29"/>
        <v/>
      </c>
      <c r="I407" s="520"/>
      <c r="J407" s="521"/>
      <c r="K407" s="436" t="str">
        <f t="shared" ca="1" si="30"/>
        <v/>
      </c>
      <c r="L407" s="522"/>
      <c r="M407" s="523" t="str">
        <f t="shared" si="31"/>
        <v/>
      </c>
      <c r="N407" s="533"/>
      <c r="O407" s="567"/>
    </row>
    <row r="408" spans="1:15" ht="12.95" customHeight="1">
      <c r="A408" s="565"/>
      <c r="B408" s="514"/>
      <c r="C408" s="514"/>
      <c r="D408" s="528"/>
      <c r="E408" s="328"/>
      <c r="F408" s="526"/>
      <c r="G408" s="537"/>
      <c r="H408" s="435" t="str">
        <f t="shared" ca="1" si="29"/>
        <v/>
      </c>
      <c r="I408" s="526"/>
      <c r="J408" s="526"/>
      <c r="K408" s="436" t="str">
        <f t="shared" ca="1" si="30"/>
        <v/>
      </c>
      <c r="L408" s="540"/>
      <c r="M408" s="523" t="str">
        <f t="shared" si="31"/>
        <v/>
      </c>
      <c r="N408" s="533"/>
      <c r="O408" s="567"/>
    </row>
    <row r="409" spans="1:15" ht="12.95" customHeight="1">
      <c r="A409" s="565"/>
      <c r="B409" s="514"/>
      <c r="C409" s="514"/>
      <c r="D409" s="528"/>
      <c r="E409" s="328"/>
      <c r="F409" s="526"/>
      <c r="G409" s="537"/>
      <c r="H409" s="435" t="str">
        <f t="shared" ca="1" si="29"/>
        <v/>
      </c>
      <c r="I409" s="526"/>
      <c r="J409" s="526"/>
      <c r="K409" s="436" t="str">
        <f t="shared" ca="1" si="30"/>
        <v/>
      </c>
      <c r="L409" s="540"/>
      <c r="M409" s="523" t="str">
        <f t="shared" si="31"/>
        <v/>
      </c>
      <c r="N409" s="533"/>
      <c r="O409" s="567"/>
    </row>
    <row r="410" spans="1:15" ht="12.95" customHeight="1">
      <c r="A410" s="565"/>
      <c r="B410" s="514"/>
      <c r="C410" s="514"/>
      <c r="D410" s="528"/>
      <c r="E410" s="328"/>
      <c r="F410" s="526"/>
      <c r="G410" s="537"/>
      <c r="H410" s="435" t="str">
        <f t="shared" ca="1" si="29"/>
        <v/>
      </c>
      <c r="I410" s="526"/>
      <c r="J410" s="526"/>
      <c r="K410" s="436" t="str">
        <f t="shared" ca="1" si="30"/>
        <v/>
      </c>
      <c r="L410" s="540"/>
      <c r="M410" s="523" t="str">
        <f t="shared" si="31"/>
        <v/>
      </c>
      <c r="N410" s="533"/>
      <c r="O410" s="567"/>
    </row>
    <row r="411" spans="1:15" ht="12.95" customHeight="1">
      <c r="A411" s="565"/>
      <c r="B411" s="514"/>
      <c r="C411" s="514"/>
      <c r="D411" s="528"/>
      <c r="E411" s="328"/>
      <c r="F411" s="526"/>
      <c r="G411" s="537"/>
      <c r="H411" s="435" t="str">
        <f t="shared" ca="1" si="29"/>
        <v/>
      </c>
      <c r="I411" s="526"/>
      <c r="J411" s="526"/>
      <c r="K411" s="436" t="str">
        <f t="shared" ca="1" si="30"/>
        <v/>
      </c>
      <c r="L411" s="540"/>
      <c r="M411" s="523" t="str">
        <f t="shared" si="31"/>
        <v/>
      </c>
      <c r="N411" s="533"/>
      <c r="O411" s="567"/>
    </row>
    <row r="412" spans="1:15" ht="12.95" customHeight="1">
      <c r="A412" s="565"/>
      <c r="B412" s="514"/>
      <c r="C412" s="514"/>
      <c r="D412" s="528"/>
      <c r="E412" s="517"/>
      <c r="F412" s="520"/>
      <c r="G412" s="520"/>
      <c r="H412" s="435" t="str">
        <f t="shared" ca="1" si="29"/>
        <v/>
      </c>
      <c r="I412" s="520"/>
      <c r="J412" s="526"/>
      <c r="K412" s="436" t="str">
        <f t="shared" ca="1" si="30"/>
        <v/>
      </c>
      <c r="L412" s="522"/>
      <c r="M412" s="523" t="str">
        <f t="shared" si="31"/>
        <v/>
      </c>
      <c r="N412" s="525"/>
      <c r="O412" s="421"/>
    </row>
    <row r="413" spans="1:15" ht="12.95" customHeight="1">
      <c r="A413" s="565"/>
      <c r="B413" s="514"/>
      <c r="C413" s="514"/>
      <c r="D413" s="528"/>
      <c r="E413" s="525"/>
      <c r="F413" s="520"/>
      <c r="G413" s="520"/>
      <c r="H413" s="435" t="str">
        <f t="shared" ca="1" si="29"/>
        <v/>
      </c>
      <c r="I413" s="526"/>
      <c r="J413" s="526"/>
      <c r="K413" s="436" t="str">
        <f t="shared" ca="1" si="30"/>
        <v/>
      </c>
      <c r="L413" s="528"/>
      <c r="M413" s="523" t="str">
        <f t="shared" si="31"/>
        <v/>
      </c>
      <c r="N413" s="541"/>
      <c r="O413" s="421"/>
    </row>
    <row r="414" spans="1:15" ht="12.95" customHeight="1">
      <c r="A414" s="565"/>
      <c r="B414" s="514"/>
      <c r="C414" s="514"/>
      <c r="D414" s="528"/>
      <c r="E414" s="517"/>
      <c r="F414" s="520"/>
      <c r="G414" s="520"/>
      <c r="H414" s="435" t="str">
        <f t="shared" ca="1" si="29"/>
        <v/>
      </c>
      <c r="I414" s="520"/>
      <c r="J414" s="521"/>
      <c r="K414" s="436" t="str">
        <f t="shared" ca="1" si="30"/>
        <v/>
      </c>
      <c r="L414" s="522"/>
      <c r="M414" s="523" t="str">
        <f t="shared" si="31"/>
        <v/>
      </c>
      <c r="N414" s="541"/>
      <c r="O414" s="421"/>
    </row>
    <row r="415" spans="1:15" ht="12.95" customHeight="1">
      <c r="A415" s="565"/>
      <c r="B415" s="514"/>
      <c r="C415" s="514"/>
      <c r="D415" s="528"/>
      <c r="E415" s="517"/>
      <c r="F415" s="520"/>
      <c r="G415" s="520"/>
      <c r="H415" s="435" t="str">
        <f t="shared" ca="1" si="29"/>
        <v/>
      </c>
      <c r="I415" s="520"/>
      <c r="J415" s="521"/>
      <c r="K415" s="436" t="str">
        <f t="shared" ca="1" si="30"/>
        <v/>
      </c>
      <c r="L415" s="522"/>
      <c r="M415" s="523" t="str">
        <f t="shared" si="31"/>
        <v/>
      </c>
      <c r="N415" s="541"/>
      <c r="O415" s="421"/>
    </row>
    <row r="416" spans="1:15" ht="12.95" customHeight="1">
      <c r="A416" s="565"/>
      <c r="B416" s="514"/>
      <c r="C416" s="514"/>
      <c r="D416" s="528"/>
      <c r="E416" s="517"/>
      <c r="F416" s="520"/>
      <c r="G416" s="520"/>
      <c r="H416" s="435" t="str">
        <f t="shared" ca="1" si="29"/>
        <v/>
      </c>
      <c r="I416" s="520"/>
      <c r="J416" s="521"/>
      <c r="K416" s="436" t="str">
        <f t="shared" ca="1" si="30"/>
        <v/>
      </c>
      <c r="L416" s="522"/>
      <c r="M416" s="523" t="str">
        <f t="shared" si="31"/>
        <v/>
      </c>
      <c r="N416" s="533"/>
      <c r="O416" s="421"/>
    </row>
    <row r="417" spans="1:15" ht="12.95" customHeight="1">
      <c r="A417" s="565"/>
      <c r="B417" s="514"/>
      <c r="C417" s="514"/>
      <c r="D417" s="528"/>
      <c r="E417" s="544"/>
      <c r="F417" s="559"/>
      <c r="G417" s="559"/>
      <c r="H417" s="435" t="str">
        <f t="shared" ca="1" si="29"/>
        <v/>
      </c>
      <c r="I417" s="568"/>
      <c r="J417" s="559"/>
      <c r="K417" s="436" t="str">
        <f t="shared" ca="1" si="30"/>
        <v/>
      </c>
      <c r="L417" s="528"/>
      <c r="M417" s="523" t="str">
        <f t="shared" si="31"/>
        <v/>
      </c>
      <c r="N417" s="533"/>
      <c r="O417" s="421"/>
    </row>
    <row r="418" spans="1:15" ht="12.95" customHeight="1">
      <c r="A418" s="565"/>
      <c r="B418" s="514"/>
      <c r="C418" s="514"/>
      <c r="D418" s="528"/>
      <c r="E418" s="559"/>
      <c r="F418" s="532"/>
      <c r="G418" s="532"/>
      <c r="H418" s="435" t="str">
        <f t="shared" ca="1" si="29"/>
        <v/>
      </c>
      <c r="I418" s="532"/>
      <c r="J418" s="532"/>
      <c r="K418" s="436" t="str">
        <f t="shared" ca="1" si="30"/>
        <v/>
      </c>
      <c r="L418" s="522"/>
      <c r="M418" s="523" t="str">
        <f t="shared" si="31"/>
        <v/>
      </c>
      <c r="N418" s="533"/>
      <c r="O418" s="421"/>
    </row>
    <row r="419" spans="1:15" ht="12.95" customHeight="1">
      <c r="A419" s="565"/>
      <c r="B419" s="514"/>
      <c r="C419" s="514"/>
      <c r="D419" s="528"/>
      <c r="E419" s="328"/>
      <c r="F419" s="526"/>
      <c r="G419" s="532"/>
      <c r="H419" s="435" t="str">
        <f t="shared" ca="1" si="29"/>
        <v/>
      </c>
      <c r="I419" s="532"/>
      <c r="J419" s="526"/>
      <c r="K419" s="436" t="str">
        <f t="shared" ca="1" si="30"/>
        <v/>
      </c>
      <c r="L419" s="522"/>
      <c r="M419" s="523" t="str">
        <f t="shared" si="31"/>
        <v/>
      </c>
      <c r="N419" s="533"/>
      <c r="O419" s="421"/>
    </row>
    <row r="420" spans="1:15" ht="12.95" customHeight="1">
      <c r="A420" s="565"/>
      <c r="B420" s="514"/>
      <c r="C420" s="514"/>
      <c r="D420" s="528"/>
      <c r="E420" s="525"/>
      <c r="F420" s="537"/>
      <c r="G420" s="526"/>
      <c r="H420" s="435" t="str">
        <f t="shared" ca="1" si="29"/>
        <v/>
      </c>
      <c r="I420" s="526"/>
      <c r="J420" s="526"/>
      <c r="K420" s="436" t="str">
        <f t="shared" ca="1" si="30"/>
        <v/>
      </c>
      <c r="L420" s="522"/>
      <c r="M420" s="523" t="str">
        <f t="shared" si="31"/>
        <v/>
      </c>
      <c r="N420" s="533"/>
      <c r="O420" s="421"/>
    </row>
    <row r="421" spans="1:15" ht="12.75" customHeight="1">
      <c r="A421" s="565"/>
      <c r="B421" s="514"/>
      <c r="C421" s="514"/>
      <c r="D421" s="528"/>
      <c r="E421" s="525"/>
      <c r="F421" s="537"/>
      <c r="G421" s="526"/>
      <c r="H421" s="435" t="str">
        <f t="shared" ca="1" si="29"/>
        <v/>
      </c>
      <c r="I421" s="526"/>
      <c r="J421" s="526"/>
      <c r="K421" s="436" t="str">
        <f t="shared" ca="1" si="30"/>
        <v/>
      </c>
      <c r="L421" s="536"/>
      <c r="M421" s="523" t="str">
        <f t="shared" si="31"/>
        <v/>
      </c>
      <c r="N421" s="533"/>
      <c r="O421" s="421"/>
    </row>
    <row r="422" spans="1:15" ht="12.95" customHeight="1">
      <c r="A422" s="565"/>
      <c r="B422" s="514"/>
      <c r="C422" s="514"/>
      <c r="D422" s="528"/>
      <c r="E422" s="559"/>
      <c r="F422" s="532"/>
      <c r="G422" s="532"/>
      <c r="H422" s="435" t="str">
        <f t="shared" ca="1" si="29"/>
        <v/>
      </c>
      <c r="I422" s="532"/>
      <c r="J422" s="532"/>
      <c r="K422" s="436" t="str">
        <f t="shared" ca="1" si="30"/>
        <v/>
      </c>
      <c r="L422" s="522"/>
      <c r="M422" s="523" t="str">
        <f t="shared" si="31"/>
        <v/>
      </c>
      <c r="N422" s="533"/>
      <c r="O422" s="421"/>
    </row>
    <row r="423" spans="1:15" ht="12.95" customHeight="1">
      <c r="A423" s="565"/>
      <c r="B423" s="514"/>
      <c r="C423" s="514"/>
      <c r="D423" s="528"/>
      <c r="E423" s="328"/>
      <c r="F423" s="526"/>
      <c r="G423" s="532"/>
      <c r="H423" s="435" t="str">
        <f t="shared" ca="1" si="29"/>
        <v/>
      </c>
      <c r="I423" s="532"/>
      <c r="J423" s="526"/>
      <c r="K423" s="436" t="str">
        <f t="shared" ca="1" si="30"/>
        <v/>
      </c>
      <c r="L423" s="522"/>
      <c r="M423" s="523" t="str">
        <f t="shared" si="31"/>
        <v/>
      </c>
      <c r="N423" s="533"/>
      <c r="O423" s="421"/>
    </row>
    <row r="424" spans="1:15" ht="12.95" customHeight="1">
      <c r="A424" s="565"/>
      <c r="B424" s="514"/>
      <c r="C424" s="514"/>
      <c r="D424" s="528"/>
      <c r="E424" s="525"/>
      <c r="F424" s="537"/>
      <c r="G424" s="526"/>
      <c r="H424" s="435" t="str">
        <f t="shared" ca="1" si="29"/>
        <v/>
      </c>
      <c r="I424" s="526"/>
      <c r="J424" s="526"/>
      <c r="K424" s="436" t="str">
        <f t="shared" ca="1" si="30"/>
        <v/>
      </c>
      <c r="L424" s="522"/>
      <c r="M424" s="523" t="str">
        <f t="shared" si="31"/>
        <v/>
      </c>
      <c r="N424" s="533"/>
      <c r="O424" s="421"/>
    </row>
    <row r="425" spans="1:15" ht="12.75" customHeight="1">
      <c r="A425" s="565"/>
      <c r="B425" s="514"/>
      <c r="C425" s="514"/>
      <c r="D425" s="528"/>
      <c r="E425" s="525"/>
      <c r="F425" s="537"/>
      <c r="G425" s="526"/>
      <c r="H425" s="435" t="str">
        <f t="shared" ca="1" si="29"/>
        <v/>
      </c>
      <c r="I425" s="526"/>
      <c r="J425" s="526"/>
      <c r="K425" s="436" t="str">
        <f t="shared" ca="1" si="30"/>
        <v/>
      </c>
      <c r="L425" s="536"/>
      <c r="M425" s="523" t="str">
        <f t="shared" si="31"/>
        <v/>
      </c>
      <c r="N425" s="533"/>
      <c r="O425" s="421"/>
    </row>
    <row r="426" spans="1:15" ht="12.95" customHeight="1">
      <c r="A426" s="565"/>
      <c r="B426" s="514"/>
      <c r="C426" s="514"/>
      <c r="D426" s="528"/>
      <c r="E426" s="558"/>
      <c r="F426" s="526"/>
      <c r="G426" s="526"/>
      <c r="H426" s="435" t="str">
        <f t="shared" ca="1" si="29"/>
        <v/>
      </c>
      <c r="I426" s="550"/>
      <c r="J426" s="526"/>
      <c r="K426" s="436" t="str">
        <f t="shared" ca="1" si="30"/>
        <v/>
      </c>
      <c r="L426" s="528"/>
      <c r="M426" s="523" t="str">
        <f t="shared" si="31"/>
        <v/>
      </c>
      <c r="N426" s="533"/>
      <c r="O426" s="421"/>
    </row>
    <row r="427" spans="1:15" ht="12.95" customHeight="1">
      <c r="A427" s="565"/>
      <c r="B427" s="514"/>
      <c r="C427" s="514"/>
      <c r="D427" s="528"/>
      <c r="E427" s="553"/>
      <c r="F427" s="520"/>
      <c r="G427" s="520"/>
      <c r="H427" s="435" t="str">
        <f t="shared" ca="1" si="29"/>
        <v/>
      </c>
      <c r="I427" s="520"/>
      <c r="J427" s="526"/>
      <c r="K427" s="436" t="str">
        <f t="shared" ca="1" si="30"/>
        <v/>
      </c>
      <c r="L427" s="522"/>
      <c r="M427" s="523" t="str">
        <f t="shared" si="31"/>
        <v/>
      </c>
      <c r="N427" s="533"/>
      <c r="O427" s="421"/>
    </row>
    <row r="428" spans="1:15" ht="12.95" customHeight="1">
      <c r="A428" s="565"/>
      <c r="B428" s="514"/>
      <c r="C428" s="514"/>
      <c r="D428" s="528"/>
      <c r="E428" s="525"/>
      <c r="F428" s="520"/>
      <c r="G428" s="520"/>
      <c r="H428" s="435" t="str">
        <f t="shared" ca="1" si="29"/>
        <v/>
      </c>
      <c r="I428" s="520"/>
      <c r="J428" s="526"/>
      <c r="K428" s="436" t="str">
        <f t="shared" ca="1" si="30"/>
        <v/>
      </c>
      <c r="L428" s="528"/>
      <c r="M428" s="523" t="str">
        <f t="shared" si="31"/>
        <v/>
      </c>
      <c r="N428" s="530"/>
      <c r="O428" s="421"/>
    </row>
    <row r="429" spans="1:15" ht="12.95" customHeight="1">
      <c r="A429" s="565"/>
      <c r="B429" s="514"/>
      <c r="C429" s="514"/>
      <c r="D429" s="528"/>
      <c r="E429" s="558"/>
      <c r="F429" s="526"/>
      <c r="G429" s="532"/>
      <c r="H429" s="435" t="str">
        <f t="shared" ca="1" si="29"/>
        <v/>
      </c>
      <c r="I429" s="550"/>
      <c r="J429" s="526"/>
      <c r="K429" s="436" t="str">
        <f t="shared" ca="1" si="30"/>
        <v/>
      </c>
      <c r="L429" s="528"/>
      <c r="M429" s="523" t="str">
        <f t="shared" si="31"/>
        <v/>
      </c>
      <c r="N429" s="533"/>
      <c r="O429" s="421"/>
    </row>
    <row r="430" spans="1:15" ht="12.95" customHeight="1">
      <c r="A430" s="565"/>
      <c r="B430" s="514"/>
      <c r="C430" s="514"/>
      <c r="D430" s="528"/>
      <c r="E430" s="553"/>
      <c r="F430" s="520"/>
      <c r="G430" s="520"/>
      <c r="H430" s="435" t="str">
        <f t="shared" ca="1" si="29"/>
        <v/>
      </c>
      <c r="I430" s="520"/>
      <c r="J430" s="526"/>
      <c r="K430" s="436" t="str">
        <f t="shared" ca="1" si="30"/>
        <v/>
      </c>
      <c r="L430" s="522"/>
      <c r="M430" s="523" t="str">
        <f t="shared" si="31"/>
        <v/>
      </c>
      <c r="N430" s="533"/>
      <c r="O430" s="421"/>
    </row>
    <row r="431" spans="1:15" ht="12.95" customHeight="1">
      <c r="A431" s="565"/>
      <c r="B431" s="514"/>
      <c r="C431" s="514"/>
      <c r="D431" s="528"/>
      <c r="E431" s="525"/>
      <c r="F431" s="520"/>
      <c r="G431" s="520"/>
      <c r="H431" s="435" t="str">
        <f t="shared" ca="1" si="29"/>
        <v/>
      </c>
      <c r="I431" s="520"/>
      <c r="J431" s="526"/>
      <c r="K431" s="436" t="str">
        <f t="shared" ca="1" si="30"/>
        <v/>
      </c>
      <c r="L431" s="528"/>
      <c r="M431" s="523" t="str">
        <f t="shared" si="31"/>
        <v/>
      </c>
      <c r="N431" s="533"/>
      <c r="O431" s="421"/>
    </row>
    <row r="432" spans="1:15" ht="12.95" customHeight="1">
      <c r="A432" s="565"/>
      <c r="B432" s="514"/>
      <c r="C432" s="514"/>
      <c r="D432" s="528"/>
      <c r="E432" s="517"/>
      <c r="F432" s="520"/>
      <c r="G432" s="520"/>
      <c r="H432" s="435" t="str">
        <f t="shared" ca="1" si="29"/>
        <v/>
      </c>
      <c r="I432" s="520"/>
      <c r="J432" s="526"/>
      <c r="K432" s="436" t="str">
        <f t="shared" ca="1" si="30"/>
        <v/>
      </c>
      <c r="L432" s="522"/>
      <c r="M432" s="523" t="str">
        <f t="shared" si="31"/>
        <v/>
      </c>
      <c r="N432" s="533"/>
      <c r="O432" s="421"/>
    </row>
    <row r="433" spans="1:15" ht="12.95" customHeight="1">
      <c r="A433" s="565"/>
      <c r="B433" s="514"/>
      <c r="C433" s="514"/>
      <c r="D433" s="528"/>
      <c r="E433" s="525"/>
      <c r="F433" s="520"/>
      <c r="G433" s="520"/>
      <c r="H433" s="435" t="str">
        <f t="shared" ca="1" si="29"/>
        <v/>
      </c>
      <c r="I433" s="526"/>
      <c r="J433" s="526"/>
      <c r="K433" s="436" t="str">
        <f t="shared" ca="1" si="30"/>
        <v/>
      </c>
      <c r="L433" s="528"/>
      <c r="M433" s="523" t="str">
        <f t="shared" si="31"/>
        <v/>
      </c>
      <c r="N433" s="533"/>
      <c r="O433" s="421"/>
    </row>
    <row r="434" spans="1:15" ht="12.95" customHeight="1">
      <c r="A434" s="514"/>
      <c r="B434" s="514"/>
      <c r="C434" s="514"/>
      <c r="D434" s="528"/>
      <c r="E434" s="517"/>
      <c r="F434" s="520"/>
      <c r="G434" s="520"/>
      <c r="H434" s="435" t="str">
        <f t="shared" ca="1" si="29"/>
        <v/>
      </c>
      <c r="I434" s="520"/>
      <c r="J434" s="521"/>
      <c r="K434" s="436" t="str">
        <f t="shared" ca="1" si="30"/>
        <v/>
      </c>
      <c r="L434" s="522"/>
      <c r="M434" s="523" t="str">
        <f t="shared" si="31"/>
        <v/>
      </c>
      <c r="N434" s="533"/>
      <c r="O434" s="421"/>
    </row>
    <row r="435" spans="1:15" ht="12.95" customHeight="1">
      <c r="A435" s="514"/>
      <c r="B435" s="514"/>
      <c r="C435" s="514"/>
      <c r="D435" s="528"/>
      <c r="E435" s="517"/>
      <c r="F435" s="520"/>
      <c r="G435" s="520"/>
      <c r="H435" s="435" t="str">
        <f t="shared" ca="1" si="29"/>
        <v/>
      </c>
      <c r="I435" s="520"/>
      <c r="J435" s="521"/>
      <c r="K435" s="436" t="str">
        <f t="shared" ca="1" si="30"/>
        <v/>
      </c>
      <c r="L435" s="522"/>
      <c r="M435" s="523" t="str">
        <f t="shared" si="31"/>
        <v/>
      </c>
      <c r="N435" s="533"/>
      <c r="O435" s="421"/>
    </row>
    <row r="436" spans="1:15" ht="12.95" customHeight="1">
      <c r="A436" s="514"/>
      <c r="B436" s="514"/>
      <c r="C436" s="514"/>
      <c r="D436" s="528"/>
      <c r="E436" s="517"/>
      <c r="F436" s="520"/>
      <c r="G436" s="520"/>
      <c r="H436" s="435" t="str">
        <f t="shared" ca="1" si="29"/>
        <v/>
      </c>
      <c r="I436" s="520"/>
      <c r="J436" s="521"/>
      <c r="K436" s="436" t="str">
        <f t="shared" ca="1" si="30"/>
        <v/>
      </c>
      <c r="L436" s="522"/>
      <c r="M436" s="523" t="str">
        <f t="shared" si="31"/>
        <v/>
      </c>
      <c r="N436" s="533"/>
      <c r="O436" s="421"/>
    </row>
    <row r="437" spans="1:15" ht="12.95" customHeight="1">
      <c r="A437" s="514"/>
      <c r="B437" s="514"/>
      <c r="C437" s="514"/>
      <c r="D437" s="528"/>
      <c r="E437" s="517"/>
      <c r="F437" s="526"/>
      <c r="G437" s="537"/>
      <c r="H437" s="435" t="str">
        <f t="shared" ca="1" si="29"/>
        <v/>
      </c>
      <c r="I437" s="526"/>
      <c r="J437" s="526"/>
      <c r="K437" s="436" t="str">
        <f t="shared" ca="1" si="30"/>
        <v/>
      </c>
      <c r="L437" s="522"/>
      <c r="M437" s="523" t="str">
        <f t="shared" si="31"/>
        <v/>
      </c>
      <c r="N437" s="530"/>
      <c r="O437" s="421"/>
    </row>
    <row r="438" spans="1:15" ht="12.95" customHeight="1">
      <c r="A438" s="514"/>
      <c r="B438" s="514"/>
      <c r="C438" s="514"/>
      <c r="D438" s="528"/>
      <c r="E438" s="517"/>
      <c r="F438" s="526"/>
      <c r="G438" s="532"/>
      <c r="H438" s="435" t="str">
        <f t="shared" ca="1" si="29"/>
        <v/>
      </c>
      <c r="I438" s="532"/>
      <c r="J438" s="526"/>
      <c r="K438" s="436" t="str">
        <f t="shared" ca="1" si="30"/>
        <v/>
      </c>
      <c r="L438" s="522"/>
      <c r="M438" s="523" t="str">
        <f t="shared" si="31"/>
        <v/>
      </c>
      <c r="N438" s="530"/>
      <c r="O438" s="421"/>
    </row>
    <row r="439" spans="1:15" ht="12.95" customHeight="1">
      <c r="A439" s="514"/>
      <c r="B439" s="514"/>
      <c r="C439" s="514"/>
      <c r="D439" s="528"/>
      <c r="E439" s="517"/>
      <c r="F439" s="526"/>
      <c r="G439" s="537"/>
      <c r="H439" s="435" t="str">
        <f t="shared" ca="1" si="29"/>
        <v/>
      </c>
      <c r="I439" s="526"/>
      <c r="J439" s="526"/>
      <c r="K439" s="436" t="str">
        <f t="shared" ca="1" si="30"/>
        <v/>
      </c>
      <c r="L439" s="522"/>
      <c r="M439" s="523" t="str">
        <f t="shared" si="31"/>
        <v/>
      </c>
      <c r="N439" s="530"/>
      <c r="O439" s="421"/>
    </row>
    <row r="440" spans="1:15" ht="12.95" customHeight="1">
      <c r="A440" s="514"/>
      <c r="B440" s="514"/>
      <c r="C440" s="514"/>
      <c r="D440" s="528"/>
      <c r="E440" s="517"/>
      <c r="F440" s="526"/>
      <c r="G440" s="537"/>
      <c r="H440" s="435" t="str">
        <f t="shared" ca="1" si="29"/>
        <v/>
      </c>
      <c r="I440" s="526"/>
      <c r="J440" s="526"/>
      <c r="K440" s="436" t="str">
        <f t="shared" ca="1" si="30"/>
        <v/>
      </c>
      <c r="L440" s="522"/>
      <c r="M440" s="523" t="str">
        <f t="shared" si="31"/>
        <v/>
      </c>
      <c r="N440" s="530"/>
      <c r="O440" s="421"/>
    </row>
    <row r="441" spans="1:15" ht="12.95" customHeight="1">
      <c r="A441" s="514"/>
      <c r="B441" s="514"/>
      <c r="C441" s="514"/>
      <c r="D441" s="528"/>
      <c r="E441" s="525"/>
      <c r="F441" s="526"/>
      <c r="G441" s="537"/>
      <c r="H441" s="435" t="str">
        <f t="shared" ca="1" si="29"/>
        <v/>
      </c>
      <c r="I441" s="526"/>
      <c r="J441" s="526"/>
      <c r="K441" s="436" t="str">
        <f t="shared" ca="1" si="30"/>
        <v/>
      </c>
      <c r="L441" s="522"/>
      <c r="M441" s="523" t="str">
        <f t="shared" si="31"/>
        <v/>
      </c>
      <c r="N441" s="530"/>
      <c r="O441" s="421"/>
    </row>
    <row r="442" spans="1:15" ht="12.95" customHeight="1">
      <c r="A442" s="514"/>
      <c r="B442" s="514"/>
      <c r="C442" s="514"/>
      <c r="D442" s="528"/>
      <c r="E442" s="525"/>
      <c r="F442" s="526"/>
      <c r="G442" s="537"/>
      <c r="H442" s="435" t="str">
        <f t="shared" ca="1" si="29"/>
        <v/>
      </c>
      <c r="I442" s="526"/>
      <c r="J442" s="526"/>
      <c r="K442" s="436" t="str">
        <f t="shared" ca="1" si="30"/>
        <v/>
      </c>
      <c r="L442" s="522"/>
      <c r="M442" s="523" t="str">
        <f t="shared" si="31"/>
        <v/>
      </c>
      <c r="N442" s="530"/>
      <c r="O442" s="421"/>
    </row>
    <row r="443" spans="1:15" ht="12.95" customHeight="1">
      <c r="A443" s="514"/>
      <c r="B443" s="514"/>
      <c r="C443" s="514"/>
      <c r="D443" s="528"/>
      <c r="E443" s="525"/>
      <c r="F443" s="526"/>
      <c r="G443" s="537"/>
      <c r="H443" s="435" t="str">
        <f t="shared" ca="1" si="29"/>
        <v/>
      </c>
      <c r="I443" s="526"/>
      <c r="J443" s="526"/>
      <c r="K443" s="436" t="str">
        <f t="shared" ca="1" si="30"/>
        <v/>
      </c>
      <c r="L443" s="522"/>
      <c r="M443" s="523" t="str">
        <f t="shared" si="31"/>
        <v/>
      </c>
      <c r="N443" s="530"/>
      <c r="O443" s="421"/>
    </row>
    <row r="444" spans="1:15" ht="12.95" customHeight="1">
      <c r="A444" s="514"/>
      <c r="B444" s="514"/>
      <c r="C444" s="514"/>
      <c r="D444" s="528"/>
      <c r="E444" s="525"/>
      <c r="F444" s="526"/>
      <c r="G444" s="537"/>
      <c r="H444" s="435" t="str">
        <f t="shared" ref="H444:H507" ca="1" si="32">IF(A444&lt;&gt;"",IF(INDIRECT(ADDRESS(ROW()-1,8))="",ROUND(SUM(INDIRECT(ADDRESS(ROW()-2,8)),F444,-G444),2),ROUND(SUM(INDIRECT(ADDRESS(ROW()-1,8)),F444,-G444),2)),"")</f>
        <v/>
      </c>
      <c r="I444" s="526"/>
      <c r="J444" s="526"/>
      <c r="K444" s="436" t="str">
        <f t="shared" ca="1" si="30"/>
        <v/>
      </c>
      <c r="L444" s="522"/>
      <c r="M444" s="523" t="str">
        <f t="shared" si="31"/>
        <v/>
      </c>
      <c r="N444" s="530"/>
      <c r="O444" s="421"/>
    </row>
    <row r="445" spans="1:15" ht="12.95" customHeight="1">
      <c r="A445" s="514"/>
      <c r="B445" s="514"/>
      <c r="C445" s="514"/>
      <c r="D445" s="528"/>
      <c r="E445" s="333"/>
      <c r="F445" s="526"/>
      <c r="G445" s="537"/>
      <c r="H445" s="435" t="str">
        <f t="shared" ca="1" si="32"/>
        <v/>
      </c>
      <c r="I445" s="526"/>
      <c r="J445" s="526"/>
      <c r="K445" s="436" t="str">
        <f t="shared" ref="K445:K508" ca="1" si="33">IF(A445&lt;&gt;"",IF(INDIRECT(ADDRESS(ROW()-1,11))="",ROUND(SUM(INDIRECT(ADDRESS(ROW()-2,11)),I445,-J445),2),ROUND(SUM(INDIRECT(ADDRESS(ROW()-1,11)),I445,-J445),2)),"")</f>
        <v/>
      </c>
      <c r="L445" s="522"/>
      <c r="M445" s="523" t="str">
        <f t="shared" si="31"/>
        <v/>
      </c>
      <c r="N445" s="530"/>
      <c r="O445" s="421"/>
    </row>
    <row r="446" spans="1:15" ht="12.95" customHeight="1">
      <c r="A446" s="514"/>
      <c r="B446" s="514"/>
      <c r="C446" s="514"/>
      <c r="D446" s="528"/>
      <c r="E446" s="525"/>
      <c r="F446" s="526"/>
      <c r="G446" s="537"/>
      <c r="H446" s="435" t="str">
        <f t="shared" ca="1" si="32"/>
        <v/>
      </c>
      <c r="I446" s="526"/>
      <c r="J446" s="526"/>
      <c r="K446" s="436" t="str">
        <f t="shared" ca="1" si="33"/>
        <v/>
      </c>
      <c r="L446" s="522"/>
      <c r="M446" s="523" t="str">
        <f t="shared" si="31"/>
        <v/>
      </c>
      <c r="N446" s="530"/>
      <c r="O446" s="421"/>
    </row>
    <row r="447" spans="1:15" ht="12.95" customHeight="1">
      <c r="A447" s="514"/>
      <c r="B447" s="514"/>
      <c r="C447" s="514"/>
      <c r="D447" s="528"/>
      <c r="E447" s="525"/>
      <c r="F447" s="526"/>
      <c r="G447" s="537"/>
      <c r="H447" s="435" t="str">
        <f t="shared" ca="1" si="32"/>
        <v/>
      </c>
      <c r="I447" s="526"/>
      <c r="J447" s="526"/>
      <c r="K447" s="436" t="str">
        <f t="shared" ca="1" si="33"/>
        <v/>
      </c>
      <c r="L447" s="522"/>
      <c r="M447" s="523" t="str">
        <f t="shared" si="31"/>
        <v/>
      </c>
      <c r="N447" s="530"/>
      <c r="O447" s="421"/>
    </row>
    <row r="448" spans="1:15" ht="12.95" customHeight="1">
      <c r="A448" s="514"/>
      <c r="B448" s="514"/>
      <c r="C448" s="514"/>
      <c r="D448" s="528"/>
      <c r="E448" s="525"/>
      <c r="F448" s="526"/>
      <c r="G448" s="537"/>
      <c r="H448" s="435" t="str">
        <f t="shared" ca="1" si="32"/>
        <v/>
      </c>
      <c r="I448" s="526"/>
      <c r="J448" s="526"/>
      <c r="K448" s="436" t="str">
        <f t="shared" ca="1" si="33"/>
        <v/>
      </c>
      <c r="L448" s="522"/>
      <c r="M448" s="523" t="str">
        <f t="shared" ref="M448:M511" si="34">IF(LEN(L448)&gt;0,F448+G448+I448+J448,"")</f>
        <v/>
      </c>
      <c r="N448" s="530"/>
      <c r="O448" s="421"/>
    </row>
    <row r="449" spans="1:15" ht="12.95" customHeight="1">
      <c r="A449" s="514"/>
      <c r="B449" s="514"/>
      <c r="C449" s="514"/>
      <c r="D449" s="528"/>
      <c r="E449" s="525"/>
      <c r="F449" s="526"/>
      <c r="G449" s="537"/>
      <c r="H449" s="435" t="str">
        <f t="shared" ca="1" si="32"/>
        <v/>
      </c>
      <c r="I449" s="526"/>
      <c r="J449" s="526"/>
      <c r="K449" s="436" t="str">
        <f t="shared" ca="1" si="33"/>
        <v/>
      </c>
      <c r="L449" s="522"/>
      <c r="M449" s="523" t="str">
        <f t="shared" si="34"/>
        <v/>
      </c>
      <c r="N449" s="530"/>
      <c r="O449" s="421"/>
    </row>
    <row r="450" spans="1:15" ht="12.95" customHeight="1">
      <c r="A450" s="514"/>
      <c r="B450" s="514"/>
      <c r="C450" s="514"/>
      <c r="D450" s="528"/>
      <c r="E450" s="333"/>
      <c r="F450" s="526"/>
      <c r="G450" s="537"/>
      <c r="H450" s="435" t="str">
        <f t="shared" ca="1" si="32"/>
        <v/>
      </c>
      <c r="I450" s="526"/>
      <c r="J450" s="526"/>
      <c r="K450" s="436" t="str">
        <f t="shared" ca="1" si="33"/>
        <v/>
      </c>
      <c r="L450" s="522"/>
      <c r="M450" s="523" t="str">
        <f t="shared" si="34"/>
        <v/>
      </c>
      <c r="N450" s="530"/>
      <c r="O450" s="421"/>
    </row>
    <row r="451" spans="1:15" ht="12.95" customHeight="1">
      <c r="A451" s="514"/>
      <c r="B451" s="514"/>
      <c r="C451" s="514"/>
      <c r="D451" s="528"/>
      <c r="E451" s="525"/>
      <c r="F451" s="526"/>
      <c r="G451" s="537"/>
      <c r="H451" s="435" t="str">
        <f t="shared" ca="1" si="32"/>
        <v/>
      </c>
      <c r="I451" s="526"/>
      <c r="J451" s="526"/>
      <c r="K451" s="436" t="str">
        <f t="shared" ca="1" si="33"/>
        <v/>
      </c>
      <c r="L451" s="522"/>
      <c r="M451" s="523" t="str">
        <f t="shared" si="34"/>
        <v/>
      </c>
      <c r="N451" s="530"/>
      <c r="O451" s="421"/>
    </row>
    <row r="452" spans="1:15" ht="12.95" customHeight="1">
      <c r="A452" s="514"/>
      <c r="B452" s="514"/>
      <c r="C452" s="514"/>
      <c r="D452" s="528"/>
      <c r="E452" s="525"/>
      <c r="F452" s="526"/>
      <c r="G452" s="537"/>
      <c r="H452" s="435" t="str">
        <f t="shared" ca="1" si="32"/>
        <v/>
      </c>
      <c r="I452" s="526"/>
      <c r="J452" s="526"/>
      <c r="K452" s="436" t="str">
        <f t="shared" ca="1" si="33"/>
        <v/>
      </c>
      <c r="L452" s="522"/>
      <c r="M452" s="523" t="str">
        <f t="shared" si="34"/>
        <v/>
      </c>
      <c r="N452" s="530"/>
      <c r="O452" s="421"/>
    </row>
    <row r="453" spans="1:15" ht="12.95" customHeight="1">
      <c r="A453" s="514"/>
      <c r="B453" s="514"/>
      <c r="C453" s="514"/>
      <c r="D453" s="528"/>
      <c r="E453" s="525"/>
      <c r="F453" s="526"/>
      <c r="G453" s="537"/>
      <c r="H453" s="435" t="str">
        <f t="shared" ca="1" si="32"/>
        <v/>
      </c>
      <c r="I453" s="526"/>
      <c r="J453" s="526"/>
      <c r="K453" s="436" t="str">
        <f t="shared" ca="1" si="33"/>
        <v/>
      </c>
      <c r="L453" s="522"/>
      <c r="M453" s="523" t="str">
        <f t="shared" si="34"/>
        <v/>
      </c>
      <c r="N453" s="530"/>
      <c r="O453" s="421"/>
    </row>
    <row r="454" spans="1:15" ht="12.95" customHeight="1">
      <c r="A454" s="514"/>
      <c r="B454" s="514"/>
      <c r="C454" s="514"/>
      <c r="D454" s="528"/>
      <c r="E454" s="525"/>
      <c r="F454" s="526"/>
      <c r="G454" s="537"/>
      <c r="H454" s="435" t="str">
        <f t="shared" ca="1" si="32"/>
        <v/>
      </c>
      <c r="I454" s="526"/>
      <c r="J454" s="526"/>
      <c r="K454" s="436" t="str">
        <f t="shared" ca="1" si="33"/>
        <v/>
      </c>
      <c r="L454" s="522"/>
      <c r="M454" s="523" t="str">
        <f t="shared" si="34"/>
        <v/>
      </c>
      <c r="N454" s="530"/>
      <c r="O454" s="421"/>
    </row>
    <row r="455" spans="1:15" ht="12.95" customHeight="1">
      <c r="A455" s="514"/>
      <c r="B455" s="514"/>
      <c r="C455" s="514"/>
      <c r="D455" s="528"/>
      <c r="E455" s="517"/>
      <c r="F455" s="520"/>
      <c r="G455" s="520"/>
      <c r="H455" s="435" t="str">
        <f t="shared" ca="1" si="32"/>
        <v/>
      </c>
      <c r="I455" s="520"/>
      <c r="J455" s="526"/>
      <c r="K455" s="436" t="str">
        <f t="shared" ca="1" si="33"/>
        <v/>
      </c>
      <c r="L455" s="522"/>
      <c r="M455" s="523" t="str">
        <f t="shared" si="34"/>
        <v/>
      </c>
      <c r="N455" s="530"/>
      <c r="O455" s="421"/>
    </row>
    <row r="456" spans="1:15" ht="12.95" customHeight="1">
      <c r="A456" s="514"/>
      <c r="B456" s="514"/>
      <c r="C456" s="514"/>
      <c r="D456" s="514"/>
      <c r="E456" s="525"/>
      <c r="F456" s="520"/>
      <c r="G456" s="520"/>
      <c r="H456" s="435" t="str">
        <f t="shared" ca="1" si="32"/>
        <v/>
      </c>
      <c r="I456" s="520"/>
      <c r="J456" s="521"/>
      <c r="K456" s="436" t="str">
        <f t="shared" ca="1" si="33"/>
        <v/>
      </c>
      <c r="L456" s="522"/>
      <c r="M456" s="523" t="str">
        <f t="shared" si="34"/>
        <v/>
      </c>
      <c r="N456" s="530"/>
      <c r="O456" s="421"/>
    </row>
    <row r="457" spans="1:15" ht="12.95" customHeight="1">
      <c r="A457" s="514"/>
      <c r="B457" s="514"/>
      <c r="C457" s="514"/>
      <c r="D457" s="528"/>
      <c r="E457" s="517"/>
      <c r="F457" s="520"/>
      <c r="G457" s="520"/>
      <c r="H457" s="435" t="str">
        <f t="shared" ca="1" si="32"/>
        <v/>
      </c>
      <c r="I457" s="520"/>
      <c r="J457" s="521"/>
      <c r="K457" s="436" t="str">
        <f t="shared" ca="1" si="33"/>
        <v/>
      </c>
      <c r="L457" s="522"/>
      <c r="M457" s="523" t="str">
        <f t="shared" si="34"/>
        <v/>
      </c>
      <c r="N457" s="530"/>
      <c r="O457" s="421"/>
    </row>
    <row r="458" spans="1:15" ht="12.95" customHeight="1">
      <c r="A458" s="514"/>
      <c r="B458" s="514"/>
      <c r="C458" s="514"/>
      <c r="D458" s="528"/>
      <c r="E458" s="525"/>
      <c r="F458" s="520"/>
      <c r="G458" s="520"/>
      <c r="H458" s="435" t="str">
        <f t="shared" ca="1" si="32"/>
        <v/>
      </c>
      <c r="I458" s="520"/>
      <c r="J458" s="521"/>
      <c r="K458" s="436" t="str">
        <f t="shared" ca="1" si="33"/>
        <v/>
      </c>
      <c r="L458" s="522"/>
      <c r="M458" s="523" t="str">
        <f t="shared" si="34"/>
        <v/>
      </c>
      <c r="N458" s="530"/>
      <c r="O458" s="421"/>
    </row>
    <row r="459" spans="1:15" ht="12.95" customHeight="1">
      <c r="A459" s="514"/>
      <c r="B459" s="514"/>
      <c r="C459" s="514"/>
      <c r="D459" s="528"/>
      <c r="E459" s="517"/>
      <c r="F459" s="520"/>
      <c r="G459" s="520"/>
      <c r="H459" s="435" t="str">
        <f t="shared" ca="1" si="32"/>
        <v/>
      </c>
      <c r="I459" s="520"/>
      <c r="J459" s="521"/>
      <c r="K459" s="436" t="str">
        <f t="shared" ca="1" si="33"/>
        <v/>
      </c>
      <c r="L459" s="522"/>
      <c r="M459" s="523" t="str">
        <f t="shared" si="34"/>
        <v/>
      </c>
      <c r="N459" s="552"/>
      <c r="O459" s="421"/>
    </row>
    <row r="460" spans="1:15" ht="12.95" customHeight="1">
      <c r="A460" s="514"/>
      <c r="B460" s="514"/>
      <c r="C460" s="514"/>
      <c r="D460" s="528"/>
      <c r="E460" s="525"/>
      <c r="F460" s="520"/>
      <c r="G460" s="520"/>
      <c r="H460" s="435" t="str">
        <f t="shared" ca="1" si="32"/>
        <v/>
      </c>
      <c r="I460" s="520"/>
      <c r="J460" s="526"/>
      <c r="K460" s="436" t="str">
        <f t="shared" ca="1" si="33"/>
        <v/>
      </c>
      <c r="L460" s="522"/>
      <c r="M460" s="523" t="str">
        <f t="shared" si="34"/>
        <v/>
      </c>
      <c r="N460" s="552"/>
      <c r="O460" s="421"/>
    </row>
    <row r="461" spans="1:15" ht="12.95" customHeight="1">
      <c r="A461" s="514"/>
      <c r="B461" s="514"/>
      <c r="C461" s="514"/>
      <c r="D461" s="528"/>
      <c r="E461" s="517"/>
      <c r="F461" s="520"/>
      <c r="G461" s="520"/>
      <c r="H461" s="435" t="str">
        <f t="shared" ca="1" si="32"/>
        <v/>
      </c>
      <c r="I461" s="526"/>
      <c r="J461" s="526"/>
      <c r="K461" s="436" t="str">
        <f t="shared" ca="1" si="33"/>
        <v/>
      </c>
      <c r="L461" s="522"/>
      <c r="M461" s="523" t="str">
        <f t="shared" si="34"/>
        <v/>
      </c>
      <c r="N461" s="525"/>
      <c r="O461" s="421"/>
    </row>
    <row r="462" spans="1:15" ht="12.95" customHeight="1">
      <c r="A462" s="514"/>
      <c r="B462" s="514"/>
      <c r="C462" s="514"/>
      <c r="D462" s="528"/>
      <c r="E462" s="517"/>
      <c r="F462" s="526"/>
      <c r="G462" s="526"/>
      <c r="H462" s="435" t="str">
        <f t="shared" ca="1" si="32"/>
        <v/>
      </c>
      <c r="I462" s="526"/>
      <c r="J462" s="526"/>
      <c r="K462" s="436" t="str">
        <f t="shared" ca="1" si="33"/>
        <v/>
      </c>
      <c r="L462" s="522"/>
      <c r="M462" s="523" t="str">
        <f t="shared" si="34"/>
        <v/>
      </c>
      <c r="N462" s="541"/>
      <c r="O462" s="421"/>
    </row>
    <row r="463" spans="1:15" ht="12.95" customHeight="1">
      <c r="A463" s="514"/>
      <c r="B463" s="514"/>
      <c r="C463" s="514"/>
      <c r="D463" s="528"/>
      <c r="E463" s="525"/>
      <c r="F463" s="526"/>
      <c r="G463" s="526"/>
      <c r="H463" s="435" t="str">
        <f t="shared" ca="1" si="32"/>
        <v/>
      </c>
      <c r="I463" s="526"/>
      <c r="J463" s="526"/>
      <c r="K463" s="436" t="str">
        <f t="shared" ca="1" si="33"/>
        <v/>
      </c>
      <c r="L463" s="536"/>
      <c r="M463" s="523" t="str">
        <f t="shared" si="34"/>
        <v/>
      </c>
      <c r="N463" s="533"/>
      <c r="O463" s="421"/>
    </row>
    <row r="464" spans="1:15" ht="12.95" customHeight="1">
      <c r="A464" s="514"/>
      <c r="B464" s="514"/>
      <c r="C464" s="514"/>
      <c r="D464" s="528"/>
      <c r="E464" s="517"/>
      <c r="F464" s="526"/>
      <c r="G464" s="526"/>
      <c r="H464" s="435" t="str">
        <f t="shared" ca="1" si="32"/>
        <v/>
      </c>
      <c r="I464" s="526"/>
      <c r="J464" s="526"/>
      <c r="K464" s="436" t="str">
        <f t="shared" ca="1" si="33"/>
        <v/>
      </c>
      <c r="L464" s="522"/>
      <c r="M464" s="523" t="str">
        <f t="shared" si="34"/>
        <v/>
      </c>
      <c r="N464" s="533"/>
      <c r="O464" s="421"/>
    </row>
    <row r="465" spans="1:15" ht="12.95" customHeight="1">
      <c r="A465" s="514"/>
      <c r="B465" s="514"/>
      <c r="C465" s="514"/>
      <c r="D465" s="528"/>
      <c r="E465" s="525"/>
      <c r="F465" s="526"/>
      <c r="G465" s="526"/>
      <c r="H465" s="435" t="str">
        <f t="shared" ca="1" si="32"/>
        <v/>
      </c>
      <c r="I465" s="526"/>
      <c r="J465" s="526"/>
      <c r="K465" s="436" t="str">
        <f t="shared" ca="1" si="33"/>
        <v/>
      </c>
      <c r="L465" s="536"/>
      <c r="M465" s="523" t="str">
        <f t="shared" si="34"/>
        <v/>
      </c>
      <c r="N465" s="533"/>
      <c r="O465" s="421"/>
    </row>
    <row r="466" spans="1:15" ht="12.95" customHeight="1">
      <c r="A466" s="514"/>
      <c r="B466" s="514"/>
      <c r="C466" s="514"/>
      <c r="D466" s="528"/>
      <c r="E466" s="517"/>
      <c r="F466" s="537"/>
      <c r="G466" s="526"/>
      <c r="H466" s="435" t="str">
        <f t="shared" ca="1" si="32"/>
        <v/>
      </c>
      <c r="I466" s="526"/>
      <c r="J466" s="526"/>
      <c r="K466" s="436" t="str">
        <f t="shared" ca="1" si="33"/>
        <v/>
      </c>
      <c r="L466" s="522"/>
      <c r="M466" s="523" t="str">
        <f t="shared" si="34"/>
        <v/>
      </c>
      <c r="N466" s="533"/>
      <c r="O466" s="421"/>
    </row>
    <row r="467" spans="1:15" ht="12.95" customHeight="1">
      <c r="A467" s="514"/>
      <c r="B467" s="514"/>
      <c r="C467" s="514"/>
      <c r="D467" s="528"/>
      <c r="E467" s="525"/>
      <c r="F467" s="537"/>
      <c r="G467" s="526"/>
      <c r="H467" s="435" t="str">
        <f t="shared" ca="1" si="32"/>
        <v/>
      </c>
      <c r="I467" s="526"/>
      <c r="J467" s="526"/>
      <c r="K467" s="436" t="str">
        <f t="shared" ca="1" si="33"/>
        <v/>
      </c>
      <c r="L467" s="536"/>
      <c r="M467" s="523" t="str">
        <f t="shared" si="34"/>
        <v/>
      </c>
      <c r="N467" s="533"/>
      <c r="O467" s="421"/>
    </row>
    <row r="468" spans="1:15" ht="12.95" customHeight="1">
      <c r="A468" s="514"/>
      <c r="B468" s="514"/>
      <c r="C468" s="514"/>
      <c r="D468" s="528"/>
      <c r="E468" s="517"/>
      <c r="F468" s="526"/>
      <c r="G468" s="520"/>
      <c r="H468" s="435" t="str">
        <f t="shared" ca="1" si="32"/>
        <v/>
      </c>
      <c r="I468" s="526"/>
      <c r="J468" s="526"/>
      <c r="K468" s="436" t="str">
        <f t="shared" ca="1" si="33"/>
        <v/>
      </c>
      <c r="L468" s="522"/>
      <c r="M468" s="523" t="str">
        <f t="shared" si="34"/>
        <v/>
      </c>
      <c r="N468" s="525"/>
      <c r="O468" s="421"/>
    </row>
    <row r="469" spans="1:15" ht="12.95" customHeight="1">
      <c r="A469" s="514"/>
      <c r="B469" s="514"/>
      <c r="C469" s="514"/>
      <c r="D469" s="528"/>
      <c r="E469" s="517"/>
      <c r="F469" s="520"/>
      <c r="G469" s="520"/>
      <c r="H469" s="435" t="str">
        <f t="shared" ca="1" si="32"/>
        <v/>
      </c>
      <c r="I469" s="520"/>
      <c r="J469" s="526"/>
      <c r="K469" s="436" t="str">
        <f t="shared" ca="1" si="33"/>
        <v/>
      </c>
      <c r="L469" s="522"/>
      <c r="M469" s="523" t="str">
        <f t="shared" si="34"/>
        <v/>
      </c>
      <c r="N469" s="525"/>
      <c r="O469" s="421"/>
    </row>
    <row r="470" spans="1:15" ht="12.95" customHeight="1">
      <c r="A470" s="514"/>
      <c r="B470" s="514"/>
      <c r="C470" s="514"/>
      <c r="D470" s="528"/>
      <c r="E470" s="525"/>
      <c r="F470" s="520"/>
      <c r="G470" s="520"/>
      <c r="H470" s="435" t="str">
        <f t="shared" ca="1" si="32"/>
        <v/>
      </c>
      <c r="I470" s="526"/>
      <c r="J470" s="526"/>
      <c r="K470" s="436" t="str">
        <f t="shared" ca="1" si="33"/>
        <v/>
      </c>
      <c r="L470" s="528"/>
      <c r="M470" s="523" t="str">
        <f t="shared" si="34"/>
        <v/>
      </c>
      <c r="N470" s="533"/>
      <c r="O470" s="421"/>
    </row>
    <row r="471" spans="1:15" ht="12.95" customHeight="1">
      <c r="A471" s="514"/>
      <c r="B471" s="514"/>
      <c r="C471" s="514"/>
      <c r="D471" s="528"/>
      <c r="E471" s="525"/>
      <c r="F471" s="520"/>
      <c r="G471" s="520"/>
      <c r="H471" s="435" t="str">
        <f t="shared" ca="1" si="32"/>
        <v/>
      </c>
      <c r="I471" s="526"/>
      <c r="J471" s="526"/>
      <c r="K471" s="436" t="str">
        <f t="shared" ca="1" si="33"/>
        <v/>
      </c>
      <c r="L471" s="528"/>
      <c r="M471" s="523" t="str">
        <f t="shared" si="34"/>
        <v/>
      </c>
      <c r="N471" s="533"/>
      <c r="O471" s="421"/>
    </row>
    <row r="472" spans="1:15" ht="12.95" customHeight="1">
      <c r="A472" s="514"/>
      <c r="B472" s="514"/>
      <c r="C472" s="514"/>
      <c r="D472" s="528"/>
      <c r="E472" s="569"/>
      <c r="F472" s="526"/>
      <c r="G472" s="526"/>
      <c r="H472" s="435" t="str">
        <f t="shared" ca="1" si="32"/>
        <v/>
      </c>
      <c r="I472" s="526"/>
      <c r="J472" s="526"/>
      <c r="K472" s="436" t="str">
        <f t="shared" ca="1" si="33"/>
        <v/>
      </c>
      <c r="L472" s="522"/>
      <c r="M472" s="523" t="str">
        <f t="shared" si="34"/>
        <v/>
      </c>
      <c r="N472" s="533"/>
      <c r="O472" s="421"/>
    </row>
    <row r="473" spans="1:15" ht="12.95" customHeight="1">
      <c r="A473" s="514"/>
      <c r="B473" s="514"/>
      <c r="C473" s="514"/>
      <c r="D473" s="528"/>
      <c r="E473" s="570"/>
      <c r="F473" s="526"/>
      <c r="G473" s="526"/>
      <c r="H473" s="435" t="str">
        <f t="shared" ca="1" si="32"/>
        <v/>
      </c>
      <c r="I473" s="526"/>
      <c r="J473" s="526"/>
      <c r="K473" s="436" t="str">
        <f t="shared" ca="1" si="33"/>
        <v/>
      </c>
      <c r="L473" s="522"/>
      <c r="M473" s="523" t="str">
        <f t="shared" si="34"/>
        <v/>
      </c>
      <c r="N473" s="530"/>
      <c r="O473" s="421"/>
    </row>
    <row r="474" spans="1:15" ht="12.95" customHeight="1">
      <c r="A474" s="514"/>
      <c r="B474" s="514"/>
      <c r="C474" s="514"/>
      <c r="D474" s="528"/>
      <c r="E474" s="541"/>
      <c r="F474" s="537"/>
      <c r="G474" s="526"/>
      <c r="H474" s="435" t="str">
        <f t="shared" ca="1" si="32"/>
        <v/>
      </c>
      <c r="I474" s="526"/>
      <c r="J474" s="526"/>
      <c r="K474" s="436" t="str">
        <f t="shared" ca="1" si="33"/>
        <v/>
      </c>
      <c r="L474" s="528"/>
      <c r="M474" s="523" t="str">
        <f t="shared" si="34"/>
        <v/>
      </c>
      <c r="N474" s="533"/>
      <c r="O474" s="421"/>
    </row>
    <row r="475" spans="1:15" ht="12.95" customHeight="1">
      <c r="A475" s="514"/>
      <c r="B475" s="514"/>
      <c r="C475" s="514"/>
      <c r="D475" s="528"/>
      <c r="E475" s="541"/>
      <c r="F475" s="537"/>
      <c r="G475" s="526"/>
      <c r="H475" s="435" t="str">
        <f t="shared" ca="1" si="32"/>
        <v/>
      </c>
      <c r="I475" s="526"/>
      <c r="J475" s="526"/>
      <c r="K475" s="436" t="str">
        <f t="shared" ca="1" si="33"/>
        <v/>
      </c>
      <c r="L475" s="540"/>
      <c r="M475" s="523" t="str">
        <f t="shared" si="34"/>
        <v/>
      </c>
      <c r="N475" s="533"/>
      <c r="O475" s="421"/>
    </row>
    <row r="476" spans="1:15" ht="12.95" customHeight="1">
      <c r="A476" s="514"/>
      <c r="B476" s="514"/>
      <c r="C476" s="514"/>
      <c r="D476" s="528"/>
      <c r="E476" s="541"/>
      <c r="F476" s="537"/>
      <c r="G476" s="526"/>
      <c r="H476" s="435" t="str">
        <f t="shared" ca="1" si="32"/>
        <v/>
      </c>
      <c r="I476" s="526"/>
      <c r="J476" s="526"/>
      <c r="K476" s="436" t="str">
        <f t="shared" ca="1" si="33"/>
        <v/>
      </c>
      <c r="L476" s="528"/>
      <c r="M476" s="523" t="str">
        <f t="shared" si="34"/>
        <v/>
      </c>
      <c r="N476" s="533"/>
      <c r="O476" s="421"/>
    </row>
    <row r="477" spans="1:15" ht="12.95" customHeight="1">
      <c r="A477" s="514"/>
      <c r="B477" s="514"/>
      <c r="C477" s="514"/>
      <c r="D477" s="528"/>
      <c r="E477" s="541"/>
      <c r="F477" s="526"/>
      <c r="G477" s="526"/>
      <c r="H477" s="435" t="str">
        <f t="shared" ca="1" si="32"/>
        <v/>
      </c>
      <c r="I477" s="526"/>
      <c r="J477" s="526"/>
      <c r="K477" s="436" t="str">
        <f t="shared" ca="1" si="33"/>
        <v/>
      </c>
      <c r="L477" s="540"/>
      <c r="M477" s="523" t="str">
        <f t="shared" si="34"/>
        <v/>
      </c>
      <c r="N477" s="533"/>
      <c r="O477" s="421"/>
    </row>
    <row r="478" spans="1:15" ht="12.95" customHeight="1">
      <c r="A478" s="514"/>
      <c r="B478" s="514"/>
      <c r="C478" s="514"/>
      <c r="D478" s="528"/>
      <c r="E478" s="541"/>
      <c r="F478" s="526"/>
      <c r="G478" s="526"/>
      <c r="H478" s="435" t="str">
        <f t="shared" ca="1" si="32"/>
        <v/>
      </c>
      <c r="I478" s="526"/>
      <c r="J478" s="526"/>
      <c r="K478" s="436" t="str">
        <f t="shared" ca="1" si="33"/>
        <v/>
      </c>
      <c r="L478" s="528"/>
      <c r="M478" s="523" t="str">
        <f t="shared" si="34"/>
        <v/>
      </c>
      <c r="N478" s="533"/>
      <c r="O478" s="421"/>
    </row>
    <row r="479" spans="1:15" ht="12.95" customHeight="1">
      <c r="A479" s="514"/>
      <c r="B479" s="514"/>
      <c r="C479" s="514"/>
      <c r="D479" s="528"/>
      <c r="E479" s="541"/>
      <c r="F479" s="537"/>
      <c r="G479" s="526"/>
      <c r="H479" s="435" t="str">
        <f t="shared" ca="1" si="32"/>
        <v/>
      </c>
      <c r="I479" s="526"/>
      <c r="J479" s="526"/>
      <c r="K479" s="436" t="str">
        <f t="shared" ca="1" si="33"/>
        <v/>
      </c>
      <c r="L479" s="540"/>
      <c r="M479" s="523" t="str">
        <f t="shared" si="34"/>
        <v/>
      </c>
      <c r="N479" s="533"/>
      <c r="O479" s="421"/>
    </row>
    <row r="480" spans="1:15" ht="12.95" customHeight="1">
      <c r="A480" s="514"/>
      <c r="B480" s="514"/>
      <c r="C480" s="514"/>
      <c r="D480" s="528"/>
      <c r="E480" s="541"/>
      <c r="F480" s="526"/>
      <c r="G480" s="526"/>
      <c r="H480" s="435" t="str">
        <f t="shared" ca="1" si="32"/>
        <v/>
      </c>
      <c r="I480" s="526"/>
      <c r="J480" s="526"/>
      <c r="K480" s="436" t="str">
        <f t="shared" ca="1" si="33"/>
        <v/>
      </c>
      <c r="L480" s="528"/>
      <c r="M480" s="523" t="str">
        <f t="shared" si="34"/>
        <v/>
      </c>
      <c r="N480" s="533"/>
      <c r="O480" s="421"/>
    </row>
    <row r="481" spans="1:15" ht="12.95" customHeight="1">
      <c r="A481" s="514"/>
      <c r="B481" s="514"/>
      <c r="C481" s="514"/>
      <c r="D481" s="528"/>
      <c r="E481" s="570"/>
      <c r="F481" s="526"/>
      <c r="G481" s="537"/>
      <c r="H481" s="435" t="str">
        <f t="shared" ca="1" si="32"/>
        <v/>
      </c>
      <c r="I481" s="526"/>
      <c r="J481" s="526"/>
      <c r="K481" s="436" t="str">
        <f t="shared" ca="1" si="33"/>
        <v/>
      </c>
      <c r="L481" s="522"/>
      <c r="M481" s="523" t="str">
        <f t="shared" si="34"/>
        <v/>
      </c>
      <c r="N481" s="530"/>
      <c r="O481" s="421"/>
    </row>
    <row r="482" spans="1:15" ht="12.95" customHeight="1">
      <c r="A482" s="514"/>
      <c r="B482" s="514"/>
      <c r="C482" s="514"/>
      <c r="D482" s="528"/>
      <c r="E482" s="541"/>
      <c r="F482" s="526"/>
      <c r="G482" s="532"/>
      <c r="H482" s="435" t="str">
        <f t="shared" ca="1" si="32"/>
        <v/>
      </c>
      <c r="I482" s="532"/>
      <c r="J482" s="526"/>
      <c r="K482" s="436" t="str">
        <f t="shared" ca="1" si="33"/>
        <v/>
      </c>
      <c r="L482" s="528"/>
      <c r="M482" s="523" t="str">
        <f t="shared" si="34"/>
        <v/>
      </c>
      <c r="N482" s="533"/>
      <c r="O482" s="421"/>
    </row>
    <row r="483" spans="1:15" ht="12.95" customHeight="1">
      <c r="A483" s="565"/>
      <c r="B483" s="514"/>
      <c r="C483" s="514"/>
      <c r="D483" s="528"/>
      <c r="E483" s="525"/>
      <c r="F483" s="520"/>
      <c r="G483" s="520"/>
      <c r="H483" s="435" t="str">
        <f t="shared" ca="1" si="32"/>
        <v/>
      </c>
      <c r="I483" s="520"/>
      <c r="J483" s="526"/>
      <c r="K483" s="436" t="str">
        <f t="shared" ca="1" si="33"/>
        <v/>
      </c>
      <c r="L483" s="522"/>
      <c r="M483" s="523" t="str">
        <f t="shared" si="34"/>
        <v/>
      </c>
      <c r="N483" s="533"/>
      <c r="O483" s="421"/>
    </row>
    <row r="484" spans="1:15" ht="12.95" customHeight="1">
      <c r="A484" s="514"/>
      <c r="B484" s="514"/>
      <c r="C484" s="514"/>
      <c r="D484" s="528"/>
      <c r="E484" s="517"/>
      <c r="F484" s="526"/>
      <c r="G484" s="532"/>
      <c r="H484" s="435" t="str">
        <f t="shared" ca="1" si="32"/>
        <v/>
      </c>
      <c r="I484" s="532"/>
      <c r="J484" s="526"/>
      <c r="K484" s="436" t="str">
        <f t="shared" ca="1" si="33"/>
        <v/>
      </c>
      <c r="L484" s="522"/>
      <c r="M484" s="523" t="str">
        <f t="shared" si="34"/>
        <v/>
      </c>
      <c r="N484" s="533"/>
      <c r="O484" s="421"/>
    </row>
    <row r="485" spans="1:15" ht="12.95" customHeight="1">
      <c r="A485" s="565"/>
      <c r="B485" s="514"/>
      <c r="C485" s="514"/>
      <c r="D485" s="528"/>
      <c r="E485" s="525"/>
      <c r="F485" s="520"/>
      <c r="G485" s="520"/>
      <c r="H485" s="435" t="str">
        <f t="shared" ca="1" si="32"/>
        <v/>
      </c>
      <c r="I485" s="520"/>
      <c r="J485" s="526"/>
      <c r="K485" s="436" t="str">
        <f t="shared" ca="1" si="33"/>
        <v/>
      </c>
      <c r="L485" s="522"/>
      <c r="M485" s="523" t="str">
        <f t="shared" si="34"/>
        <v/>
      </c>
      <c r="N485" s="533"/>
      <c r="O485" s="421"/>
    </row>
    <row r="486" spans="1:15" ht="12.95" customHeight="1">
      <c r="A486" s="514"/>
      <c r="B486" s="514"/>
      <c r="C486" s="514"/>
      <c r="D486" s="528"/>
      <c r="E486" s="517"/>
      <c r="F486" s="526"/>
      <c r="G486" s="532"/>
      <c r="H486" s="435" t="str">
        <f t="shared" ca="1" si="32"/>
        <v/>
      </c>
      <c r="I486" s="532"/>
      <c r="J486" s="526"/>
      <c r="K486" s="436" t="str">
        <f t="shared" ca="1" si="33"/>
        <v/>
      </c>
      <c r="L486" s="522"/>
      <c r="M486" s="523" t="str">
        <f t="shared" si="34"/>
        <v/>
      </c>
      <c r="N486" s="554"/>
      <c r="O486" s="421"/>
    </row>
    <row r="487" spans="1:15" ht="12.95" customHeight="1">
      <c r="A487" s="514"/>
      <c r="B487" s="514"/>
      <c r="C487" s="514"/>
      <c r="D487" s="528"/>
      <c r="E487" s="525"/>
      <c r="F487" s="526"/>
      <c r="G487" s="532"/>
      <c r="H487" s="435" t="str">
        <f t="shared" ca="1" si="32"/>
        <v/>
      </c>
      <c r="I487" s="532"/>
      <c r="J487" s="526"/>
      <c r="K487" s="436" t="str">
        <f t="shared" ca="1" si="33"/>
        <v/>
      </c>
      <c r="L487" s="522"/>
      <c r="M487" s="523" t="str">
        <f t="shared" si="34"/>
        <v/>
      </c>
      <c r="N487" s="554"/>
      <c r="O487" s="421"/>
    </row>
    <row r="488" spans="1:15" ht="12.95" customHeight="1">
      <c r="A488" s="514"/>
      <c r="B488" s="514"/>
      <c r="C488" s="514"/>
      <c r="D488" s="528"/>
      <c r="E488" s="517"/>
      <c r="F488" s="520"/>
      <c r="G488" s="520"/>
      <c r="H488" s="435" t="str">
        <f t="shared" ca="1" si="32"/>
        <v/>
      </c>
      <c r="I488" s="526"/>
      <c r="J488" s="526"/>
      <c r="K488" s="436" t="str">
        <f t="shared" ca="1" si="33"/>
        <v/>
      </c>
      <c r="L488" s="522"/>
      <c r="M488" s="523" t="str">
        <f t="shared" si="34"/>
        <v/>
      </c>
      <c r="N488" s="554"/>
      <c r="O488" s="421"/>
    </row>
    <row r="489" spans="1:15" ht="12.95" customHeight="1">
      <c r="A489" s="514"/>
      <c r="B489" s="514"/>
      <c r="C489" s="514"/>
      <c r="D489" s="528"/>
      <c r="E489" s="517"/>
      <c r="F489" s="526"/>
      <c r="G489" s="526"/>
      <c r="H489" s="435" t="str">
        <f t="shared" ca="1" si="32"/>
        <v/>
      </c>
      <c r="I489" s="526"/>
      <c r="J489" s="526"/>
      <c r="K489" s="436" t="str">
        <f t="shared" ca="1" si="33"/>
        <v/>
      </c>
      <c r="L489" s="522"/>
      <c r="M489" s="523" t="str">
        <f t="shared" si="34"/>
        <v/>
      </c>
      <c r="N489" s="554"/>
      <c r="O489" s="421"/>
    </row>
    <row r="490" spans="1:15" ht="12.95" customHeight="1">
      <c r="A490" s="514"/>
      <c r="B490" s="514"/>
      <c r="C490" s="514"/>
      <c r="D490" s="528"/>
      <c r="E490" s="328"/>
      <c r="F490" s="526"/>
      <c r="G490" s="526"/>
      <c r="H490" s="435" t="str">
        <f t="shared" ca="1" si="32"/>
        <v/>
      </c>
      <c r="I490" s="526"/>
      <c r="J490" s="526"/>
      <c r="K490" s="436" t="str">
        <f t="shared" ca="1" si="33"/>
        <v/>
      </c>
      <c r="L490" s="522"/>
      <c r="M490" s="523" t="str">
        <f t="shared" si="34"/>
        <v/>
      </c>
      <c r="N490" s="554"/>
      <c r="O490" s="421"/>
    </row>
    <row r="491" spans="1:15" ht="12.95" customHeight="1">
      <c r="A491" s="514"/>
      <c r="B491" s="514"/>
      <c r="C491" s="514"/>
      <c r="D491" s="528"/>
      <c r="E491" s="525"/>
      <c r="F491" s="537"/>
      <c r="G491" s="526"/>
      <c r="H491" s="435" t="str">
        <f t="shared" ca="1" si="32"/>
        <v/>
      </c>
      <c r="I491" s="526"/>
      <c r="J491" s="526"/>
      <c r="K491" s="436" t="str">
        <f t="shared" ca="1" si="33"/>
        <v/>
      </c>
      <c r="L491" s="522"/>
      <c r="M491" s="523" t="str">
        <f t="shared" si="34"/>
        <v/>
      </c>
      <c r="N491" s="533"/>
      <c r="O491" s="421"/>
    </row>
    <row r="492" spans="1:15" ht="12.95" customHeight="1">
      <c r="A492" s="514"/>
      <c r="B492" s="514"/>
      <c r="C492" s="514"/>
      <c r="D492" s="514"/>
      <c r="E492" s="525"/>
      <c r="F492" s="537"/>
      <c r="G492" s="526"/>
      <c r="H492" s="435" t="str">
        <f t="shared" ca="1" si="32"/>
        <v/>
      </c>
      <c r="I492" s="526"/>
      <c r="J492" s="526"/>
      <c r="K492" s="436" t="str">
        <f t="shared" ca="1" si="33"/>
        <v/>
      </c>
      <c r="L492" s="536"/>
      <c r="M492" s="523" t="str">
        <f t="shared" si="34"/>
        <v/>
      </c>
      <c r="N492" s="533"/>
      <c r="O492" s="421"/>
    </row>
    <row r="493" spans="1:15" ht="12.95" customHeight="1">
      <c r="A493" s="514"/>
      <c r="B493" s="514"/>
      <c r="C493" s="514"/>
      <c r="D493" s="528"/>
      <c r="E493" s="559"/>
      <c r="F493" s="532"/>
      <c r="G493" s="532"/>
      <c r="H493" s="435" t="str">
        <f t="shared" ca="1" si="32"/>
        <v/>
      </c>
      <c r="I493" s="532"/>
      <c r="J493" s="532"/>
      <c r="K493" s="436" t="str">
        <f t="shared" ca="1" si="33"/>
        <v/>
      </c>
      <c r="L493" s="522"/>
      <c r="M493" s="523" t="str">
        <f t="shared" si="34"/>
        <v/>
      </c>
      <c r="N493" s="554"/>
      <c r="O493" s="421"/>
    </row>
    <row r="494" spans="1:15" ht="12.95" customHeight="1">
      <c r="A494" s="514"/>
      <c r="B494" s="514"/>
      <c r="C494" s="514"/>
      <c r="D494" s="528"/>
      <c r="E494" s="328"/>
      <c r="F494" s="526"/>
      <c r="G494" s="532"/>
      <c r="H494" s="435" t="str">
        <f t="shared" ca="1" si="32"/>
        <v/>
      </c>
      <c r="I494" s="532"/>
      <c r="J494" s="526"/>
      <c r="K494" s="436" t="str">
        <f t="shared" ca="1" si="33"/>
        <v/>
      </c>
      <c r="L494" s="522"/>
      <c r="M494" s="523" t="str">
        <f t="shared" si="34"/>
        <v/>
      </c>
      <c r="N494" s="554"/>
      <c r="O494" s="421"/>
    </row>
    <row r="495" spans="1:15" ht="12.95" customHeight="1">
      <c r="A495" s="514"/>
      <c r="B495" s="514"/>
      <c r="C495" s="514"/>
      <c r="D495" s="528"/>
      <c r="E495" s="525"/>
      <c r="F495" s="537"/>
      <c r="G495" s="526"/>
      <c r="H495" s="435" t="str">
        <f t="shared" ca="1" si="32"/>
        <v/>
      </c>
      <c r="I495" s="526"/>
      <c r="J495" s="526"/>
      <c r="K495" s="436" t="str">
        <f t="shared" ca="1" si="33"/>
        <v/>
      </c>
      <c r="L495" s="522"/>
      <c r="M495" s="523" t="str">
        <f t="shared" si="34"/>
        <v/>
      </c>
      <c r="N495" s="533"/>
      <c r="O495" s="421"/>
    </row>
    <row r="496" spans="1:15" ht="12.95" customHeight="1">
      <c r="A496" s="514"/>
      <c r="B496" s="514"/>
      <c r="C496" s="514"/>
      <c r="D496" s="528"/>
      <c r="E496" s="525"/>
      <c r="F496" s="537"/>
      <c r="G496" s="526"/>
      <c r="H496" s="435" t="str">
        <f t="shared" ca="1" si="32"/>
        <v/>
      </c>
      <c r="I496" s="526"/>
      <c r="J496" s="526"/>
      <c r="K496" s="436" t="str">
        <f t="shared" ca="1" si="33"/>
        <v/>
      </c>
      <c r="L496" s="536"/>
      <c r="M496" s="523" t="str">
        <f t="shared" si="34"/>
        <v/>
      </c>
      <c r="N496" s="533"/>
      <c r="O496" s="421"/>
    </row>
    <row r="497" spans="1:15" ht="12.95" customHeight="1">
      <c r="A497" s="514"/>
      <c r="B497" s="514"/>
      <c r="C497" s="514"/>
      <c r="D497" s="528"/>
      <c r="E497" s="517"/>
      <c r="F497" s="526"/>
      <c r="G497" s="537"/>
      <c r="H497" s="435" t="str">
        <f t="shared" ca="1" si="32"/>
        <v/>
      </c>
      <c r="I497" s="526"/>
      <c r="J497" s="526"/>
      <c r="K497" s="436" t="str">
        <f t="shared" ca="1" si="33"/>
        <v/>
      </c>
      <c r="L497" s="522"/>
      <c r="M497" s="523" t="str">
        <f t="shared" si="34"/>
        <v/>
      </c>
      <c r="N497" s="533"/>
      <c r="O497" s="421"/>
    </row>
    <row r="498" spans="1:15" ht="12.95" customHeight="1">
      <c r="A498" s="514"/>
      <c r="B498" s="514"/>
      <c r="C498" s="514"/>
      <c r="D498" s="528"/>
      <c r="E498" s="328"/>
      <c r="F498" s="537"/>
      <c r="G498" s="537"/>
      <c r="H498" s="435" t="str">
        <f t="shared" ca="1" si="32"/>
        <v/>
      </c>
      <c r="I498" s="526"/>
      <c r="J498" s="526"/>
      <c r="K498" s="436" t="str">
        <f t="shared" ca="1" si="33"/>
        <v/>
      </c>
      <c r="L498" s="540"/>
      <c r="M498" s="523" t="str">
        <f t="shared" si="34"/>
        <v/>
      </c>
      <c r="N498" s="533"/>
      <c r="O498" s="421"/>
    </row>
    <row r="499" spans="1:15" ht="12.95" customHeight="1">
      <c r="A499" s="514"/>
      <c r="B499" s="514"/>
      <c r="C499" s="514"/>
      <c r="D499" s="528"/>
      <c r="E499" s="525"/>
      <c r="F499" s="537"/>
      <c r="G499" s="537"/>
      <c r="H499" s="435" t="str">
        <f t="shared" ca="1" si="32"/>
        <v/>
      </c>
      <c r="I499" s="526"/>
      <c r="J499" s="526"/>
      <c r="K499" s="436" t="str">
        <f t="shared" ca="1" si="33"/>
        <v/>
      </c>
      <c r="L499" s="522"/>
      <c r="M499" s="523" t="str">
        <f t="shared" si="34"/>
        <v/>
      </c>
      <c r="N499" s="533"/>
      <c r="O499" s="421"/>
    </row>
    <row r="500" spans="1:15" ht="12.95" customHeight="1">
      <c r="A500" s="514"/>
      <c r="B500" s="514"/>
      <c r="C500" s="514"/>
      <c r="D500" s="528"/>
      <c r="E500" s="517"/>
      <c r="F500" s="526"/>
      <c r="G500" s="537"/>
      <c r="H500" s="435" t="str">
        <f t="shared" ca="1" si="32"/>
        <v/>
      </c>
      <c r="I500" s="526"/>
      <c r="J500" s="526"/>
      <c r="K500" s="436" t="str">
        <f t="shared" ca="1" si="33"/>
        <v/>
      </c>
      <c r="L500" s="522"/>
      <c r="M500" s="523" t="str">
        <f t="shared" si="34"/>
        <v/>
      </c>
      <c r="N500" s="533"/>
      <c r="O500" s="421"/>
    </row>
    <row r="501" spans="1:15" ht="12.95" customHeight="1">
      <c r="A501" s="514"/>
      <c r="B501" s="514"/>
      <c r="C501" s="514"/>
      <c r="D501" s="528"/>
      <c r="E501" s="328"/>
      <c r="F501" s="537"/>
      <c r="G501" s="537"/>
      <c r="H501" s="435" t="str">
        <f t="shared" ca="1" si="32"/>
        <v/>
      </c>
      <c r="I501" s="526"/>
      <c r="J501" s="526"/>
      <c r="K501" s="436" t="str">
        <f t="shared" ca="1" si="33"/>
        <v/>
      </c>
      <c r="L501" s="540"/>
      <c r="M501" s="523" t="str">
        <f t="shared" si="34"/>
        <v/>
      </c>
      <c r="N501" s="533"/>
      <c r="O501" s="421"/>
    </row>
    <row r="502" spans="1:15" ht="12.95" customHeight="1">
      <c r="A502" s="514"/>
      <c r="B502" s="514"/>
      <c r="C502" s="514"/>
      <c r="D502" s="528"/>
      <c r="E502" s="525"/>
      <c r="F502" s="537"/>
      <c r="G502" s="537"/>
      <c r="H502" s="435" t="str">
        <f t="shared" ca="1" si="32"/>
        <v/>
      </c>
      <c r="I502" s="526"/>
      <c r="J502" s="526"/>
      <c r="K502" s="436" t="str">
        <f t="shared" ca="1" si="33"/>
        <v/>
      </c>
      <c r="L502" s="522"/>
      <c r="M502" s="523" t="str">
        <f t="shared" si="34"/>
        <v/>
      </c>
      <c r="N502" s="533"/>
      <c r="O502" s="421"/>
    </row>
    <row r="503" spans="1:15" ht="12.95" customHeight="1">
      <c r="A503" s="514"/>
      <c r="B503" s="514"/>
      <c r="C503" s="514"/>
      <c r="D503" s="528"/>
      <c r="E503" s="559"/>
      <c r="F503" s="526"/>
      <c r="G503" s="532"/>
      <c r="H503" s="435" t="str">
        <f t="shared" ca="1" si="32"/>
        <v/>
      </c>
      <c r="I503" s="532"/>
      <c r="J503" s="526"/>
      <c r="K503" s="436" t="str">
        <f t="shared" ca="1" si="33"/>
        <v/>
      </c>
      <c r="L503" s="528"/>
      <c r="M503" s="523" t="str">
        <f t="shared" si="34"/>
        <v/>
      </c>
      <c r="N503" s="530"/>
      <c r="O503" s="421"/>
    </row>
    <row r="504" spans="1:15" ht="12.95" customHeight="1">
      <c r="A504" s="514"/>
      <c r="B504" s="514"/>
      <c r="C504" s="514"/>
      <c r="D504" s="528"/>
      <c r="E504" s="553"/>
      <c r="F504" s="526"/>
      <c r="G504" s="532"/>
      <c r="H504" s="435" t="str">
        <f t="shared" ca="1" si="32"/>
        <v/>
      </c>
      <c r="I504" s="532"/>
      <c r="J504" s="526"/>
      <c r="K504" s="436" t="str">
        <f t="shared" ca="1" si="33"/>
        <v/>
      </c>
      <c r="L504" s="528"/>
      <c r="M504" s="523" t="str">
        <f t="shared" si="34"/>
        <v/>
      </c>
      <c r="N504" s="530"/>
      <c r="O504" s="421"/>
    </row>
    <row r="505" spans="1:15" ht="12.95" customHeight="1">
      <c r="A505" s="514"/>
      <c r="B505" s="514"/>
      <c r="C505" s="514"/>
      <c r="D505" s="528"/>
      <c r="E505" s="525"/>
      <c r="F505" s="526"/>
      <c r="G505" s="532"/>
      <c r="H505" s="435" t="str">
        <f t="shared" ca="1" si="32"/>
        <v/>
      </c>
      <c r="I505" s="532"/>
      <c r="J505" s="526"/>
      <c r="K505" s="436" t="str">
        <f t="shared" ca="1" si="33"/>
        <v/>
      </c>
      <c r="L505" s="522"/>
      <c r="M505" s="523" t="str">
        <f t="shared" si="34"/>
        <v/>
      </c>
      <c r="N505" s="530"/>
      <c r="O505" s="421"/>
    </row>
    <row r="506" spans="1:15" ht="12.95" customHeight="1">
      <c r="A506" s="514"/>
      <c r="B506" s="514"/>
      <c r="C506" s="514"/>
      <c r="D506" s="528"/>
      <c r="E506" s="561"/>
      <c r="F506" s="526"/>
      <c r="G506" s="532"/>
      <c r="H506" s="435" t="str">
        <f t="shared" ca="1" si="32"/>
        <v/>
      </c>
      <c r="I506" s="532"/>
      <c r="J506" s="526"/>
      <c r="K506" s="436" t="str">
        <f t="shared" ca="1" si="33"/>
        <v/>
      </c>
      <c r="L506" s="528"/>
      <c r="M506" s="523" t="str">
        <f t="shared" si="34"/>
        <v/>
      </c>
      <c r="N506" s="530"/>
      <c r="O506" s="421"/>
    </row>
    <row r="507" spans="1:15" ht="12.95" customHeight="1">
      <c r="A507" s="514"/>
      <c r="B507" s="514"/>
      <c r="C507" s="514"/>
      <c r="D507" s="528"/>
      <c r="E507" s="553"/>
      <c r="F507" s="526"/>
      <c r="G507" s="532"/>
      <c r="H507" s="435" t="str">
        <f t="shared" ca="1" si="32"/>
        <v/>
      </c>
      <c r="I507" s="532"/>
      <c r="J507" s="526"/>
      <c r="K507" s="436" t="str">
        <f t="shared" ca="1" si="33"/>
        <v/>
      </c>
      <c r="L507" s="528"/>
      <c r="M507" s="523" t="str">
        <f t="shared" si="34"/>
        <v/>
      </c>
      <c r="N507" s="530"/>
      <c r="O507" s="421"/>
    </row>
    <row r="508" spans="1:15" ht="12.95" customHeight="1">
      <c r="A508" s="514"/>
      <c r="B508" s="514"/>
      <c r="C508" s="514"/>
      <c r="D508" s="528"/>
      <c r="E508" s="525"/>
      <c r="F508" s="526"/>
      <c r="G508" s="532"/>
      <c r="H508" s="435" t="str">
        <f t="shared" ref="H508:H571" ca="1" si="35">IF(A508&lt;&gt;"",IF(INDIRECT(ADDRESS(ROW()-1,8))="",ROUND(SUM(INDIRECT(ADDRESS(ROW()-2,8)),F508,-G508),2),ROUND(SUM(INDIRECT(ADDRESS(ROW()-1,8)),F508,-G508),2)),"")</f>
        <v/>
      </c>
      <c r="I508" s="532"/>
      <c r="J508" s="526"/>
      <c r="K508" s="436" t="str">
        <f t="shared" ca="1" si="33"/>
        <v/>
      </c>
      <c r="L508" s="522"/>
      <c r="M508" s="523" t="str">
        <f t="shared" si="34"/>
        <v/>
      </c>
      <c r="N508" s="530"/>
      <c r="O508" s="421"/>
    </row>
    <row r="509" spans="1:15" ht="12.95" customHeight="1">
      <c r="A509" s="514"/>
      <c r="B509" s="514"/>
      <c r="C509" s="514"/>
      <c r="D509" s="528"/>
      <c r="E509" s="558"/>
      <c r="F509" s="526"/>
      <c r="G509" s="532"/>
      <c r="H509" s="435" t="str">
        <f t="shared" ca="1" si="35"/>
        <v/>
      </c>
      <c r="I509" s="532"/>
      <c r="J509" s="526"/>
      <c r="K509" s="436" t="str">
        <f t="shared" ref="K509:K572" ca="1" si="36">IF(A509&lt;&gt;"",IF(INDIRECT(ADDRESS(ROW()-1,11))="",ROUND(SUM(INDIRECT(ADDRESS(ROW()-2,11)),I509,-J509),2),ROUND(SUM(INDIRECT(ADDRESS(ROW()-1,11)),I509,-J509),2)),"")</f>
        <v/>
      </c>
      <c r="L509" s="528"/>
      <c r="M509" s="523" t="str">
        <f t="shared" si="34"/>
        <v/>
      </c>
      <c r="N509" s="530"/>
      <c r="O509" s="421"/>
    </row>
    <row r="510" spans="1:15" ht="12.95" customHeight="1">
      <c r="A510" s="514"/>
      <c r="B510" s="514"/>
      <c r="C510" s="514"/>
      <c r="D510" s="528"/>
      <c r="E510" s="553"/>
      <c r="F510" s="526"/>
      <c r="G510" s="532"/>
      <c r="H510" s="435" t="str">
        <f t="shared" ca="1" si="35"/>
        <v/>
      </c>
      <c r="I510" s="532"/>
      <c r="J510" s="526"/>
      <c r="K510" s="436" t="str">
        <f t="shared" ca="1" si="36"/>
        <v/>
      </c>
      <c r="L510" s="528"/>
      <c r="M510" s="523" t="str">
        <f t="shared" si="34"/>
        <v/>
      </c>
      <c r="N510" s="530"/>
      <c r="O510" s="421"/>
    </row>
    <row r="511" spans="1:15" ht="12.95" customHeight="1">
      <c r="A511" s="514"/>
      <c r="B511" s="514"/>
      <c r="C511" s="514"/>
      <c r="D511" s="528"/>
      <c r="E511" s="525"/>
      <c r="F511" s="526"/>
      <c r="G511" s="532"/>
      <c r="H511" s="435" t="str">
        <f t="shared" ca="1" si="35"/>
        <v/>
      </c>
      <c r="I511" s="532"/>
      <c r="J511" s="526"/>
      <c r="K511" s="436" t="str">
        <f t="shared" ca="1" si="36"/>
        <v/>
      </c>
      <c r="L511" s="522"/>
      <c r="M511" s="523" t="str">
        <f t="shared" si="34"/>
        <v/>
      </c>
      <c r="N511" s="530"/>
      <c r="O511" s="421"/>
    </row>
    <row r="512" spans="1:15" ht="12.95" customHeight="1">
      <c r="A512" s="514"/>
      <c r="B512" s="514"/>
      <c r="C512" s="514"/>
      <c r="D512" s="528"/>
      <c r="E512" s="558"/>
      <c r="F512" s="526"/>
      <c r="G512" s="532"/>
      <c r="H512" s="435" t="str">
        <f t="shared" ca="1" si="35"/>
        <v/>
      </c>
      <c r="I512" s="532"/>
      <c r="J512" s="526"/>
      <c r="K512" s="436" t="str">
        <f t="shared" ca="1" si="36"/>
        <v/>
      </c>
      <c r="L512" s="528"/>
      <c r="M512" s="523" t="str">
        <f t="shared" ref="M512:M575" si="37">IF(LEN(L512)&gt;0,F512+G512+I512+J512,"")</f>
        <v/>
      </c>
      <c r="N512" s="530"/>
      <c r="O512" s="421"/>
    </row>
    <row r="513" spans="1:15" ht="12.95" customHeight="1">
      <c r="A513" s="514"/>
      <c r="B513" s="514"/>
      <c r="C513" s="514"/>
      <c r="D513" s="528"/>
      <c r="E513" s="553"/>
      <c r="F513" s="526"/>
      <c r="G513" s="532"/>
      <c r="H513" s="435" t="str">
        <f t="shared" ca="1" si="35"/>
        <v/>
      </c>
      <c r="I513" s="532"/>
      <c r="J513" s="526"/>
      <c r="K513" s="436" t="str">
        <f t="shared" ca="1" si="36"/>
        <v/>
      </c>
      <c r="L513" s="528"/>
      <c r="M513" s="523" t="str">
        <f t="shared" si="37"/>
        <v/>
      </c>
      <c r="N513" s="530"/>
      <c r="O513" s="421"/>
    </row>
    <row r="514" spans="1:15" ht="12.95" customHeight="1">
      <c r="A514" s="514"/>
      <c r="B514" s="514"/>
      <c r="C514" s="514"/>
      <c r="D514" s="528"/>
      <c r="E514" s="525"/>
      <c r="F514" s="526"/>
      <c r="G514" s="532"/>
      <c r="H514" s="435" t="str">
        <f t="shared" ca="1" si="35"/>
        <v/>
      </c>
      <c r="I514" s="532"/>
      <c r="J514" s="526"/>
      <c r="K514" s="436" t="str">
        <f t="shared" ca="1" si="36"/>
        <v/>
      </c>
      <c r="L514" s="522"/>
      <c r="M514" s="523" t="str">
        <f t="shared" si="37"/>
        <v/>
      </c>
      <c r="N514" s="530"/>
      <c r="O514" s="421"/>
    </row>
    <row r="515" spans="1:15" ht="12.95" customHeight="1">
      <c r="A515" s="514"/>
      <c r="B515" s="514"/>
      <c r="C515" s="514"/>
      <c r="D515" s="528"/>
      <c r="E515" s="559"/>
      <c r="F515" s="526"/>
      <c r="G515" s="532"/>
      <c r="H515" s="435" t="str">
        <f t="shared" ca="1" si="35"/>
        <v/>
      </c>
      <c r="I515" s="532"/>
      <c r="J515" s="526"/>
      <c r="K515" s="436" t="str">
        <f t="shared" ca="1" si="36"/>
        <v/>
      </c>
      <c r="L515" s="528"/>
      <c r="M515" s="523" t="str">
        <f t="shared" si="37"/>
        <v/>
      </c>
      <c r="N515" s="530"/>
      <c r="O515" s="421"/>
    </row>
    <row r="516" spans="1:15" ht="12.95" customHeight="1">
      <c r="A516" s="514"/>
      <c r="B516" s="514"/>
      <c r="C516" s="514"/>
      <c r="D516" s="528"/>
      <c r="E516" s="553"/>
      <c r="F516" s="526"/>
      <c r="G516" s="532"/>
      <c r="H516" s="435" t="str">
        <f t="shared" ca="1" si="35"/>
        <v/>
      </c>
      <c r="I516" s="532"/>
      <c r="J516" s="526"/>
      <c r="K516" s="436" t="str">
        <f t="shared" ca="1" si="36"/>
        <v/>
      </c>
      <c r="L516" s="528"/>
      <c r="M516" s="523" t="str">
        <f t="shared" si="37"/>
        <v/>
      </c>
      <c r="N516" s="530"/>
      <c r="O516" s="421"/>
    </row>
    <row r="517" spans="1:15" ht="12.95" customHeight="1">
      <c r="A517" s="514"/>
      <c r="B517" s="514"/>
      <c r="C517" s="514"/>
      <c r="D517" s="528"/>
      <c r="E517" s="525"/>
      <c r="F517" s="526"/>
      <c r="G517" s="532"/>
      <c r="H517" s="435" t="str">
        <f t="shared" ca="1" si="35"/>
        <v/>
      </c>
      <c r="I517" s="532"/>
      <c r="J517" s="526"/>
      <c r="K517" s="436" t="str">
        <f t="shared" ca="1" si="36"/>
        <v/>
      </c>
      <c r="L517" s="522"/>
      <c r="M517" s="523" t="str">
        <f t="shared" si="37"/>
        <v/>
      </c>
      <c r="N517" s="530"/>
      <c r="O517" s="421"/>
    </row>
    <row r="518" spans="1:15" ht="12.95" customHeight="1">
      <c r="A518" s="514"/>
      <c r="B518" s="514"/>
      <c r="C518" s="514"/>
      <c r="D518" s="528"/>
      <c r="E518" s="559"/>
      <c r="F518" s="526"/>
      <c r="G518" s="532"/>
      <c r="H518" s="435" t="str">
        <f t="shared" ca="1" si="35"/>
        <v/>
      </c>
      <c r="I518" s="532"/>
      <c r="J518" s="526"/>
      <c r="K518" s="436" t="str">
        <f t="shared" ca="1" si="36"/>
        <v/>
      </c>
      <c r="L518" s="528"/>
      <c r="M518" s="523" t="str">
        <f t="shared" si="37"/>
        <v/>
      </c>
      <c r="N518" s="530"/>
      <c r="O518" s="421"/>
    </row>
    <row r="519" spans="1:15" ht="12.95" customHeight="1">
      <c r="A519" s="514"/>
      <c r="B519" s="514"/>
      <c r="C519" s="514"/>
      <c r="D519" s="528"/>
      <c r="E519" s="553"/>
      <c r="F519" s="526"/>
      <c r="G519" s="532"/>
      <c r="H519" s="435" t="str">
        <f t="shared" ca="1" si="35"/>
        <v/>
      </c>
      <c r="I519" s="532"/>
      <c r="J519" s="526"/>
      <c r="K519" s="436" t="str">
        <f t="shared" ca="1" si="36"/>
        <v/>
      </c>
      <c r="L519" s="528"/>
      <c r="M519" s="523" t="str">
        <f t="shared" si="37"/>
        <v/>
      </c>
      <c r="N519" s="530"/>
      <c r="O519" s="421"/>
    </row>
    <row r="520" spans="1:15" ht="12.95" customHeight="1">
      <c r="A520" s="514"/>
      <c r="B520" s="514"/>
      <c r="C520" s="514"/>
      <c r="D520" s="528"/>
      <c r="E520" s="525"/>
      <c r="F520" s="526"/>
      <c r="G520" s="532"/>
      <c r="H520" s="435" t="str">
        <f t="shared" ca="1" si="35"/>
        <v/>
      </c>
      <c r="I520" s="532"/>
      <c r="J520" s="526"/>
      <c r="K520" s="436" t="str">
        <f t="shared" ca="1" si="36"/>
        <v/>
      </c>
      <c r="L520" s="522"/>
      <c r="M520" s="523" t="str">
        <f t="shared" si="37"/>
        <v/>
      </c>
      <c r="N520" s="530"/>
      <c r="O520" s="421"/>
    </row>
    <row r="521" spans="1:15" ht="12.95" customHeight="1">
      <c r="A521" s="514"/>
      <c r="B521" s="514"/>
      <c r="C521" s="514"/>
      <c r="D521" s="528"/>
      <c r="E521" s="561"/>
      <c r="F521" s="526"/>
      <c r="G521" s="532"/>
      <c r="H521" s="435" t="str">
        <f t="shared" ca="1" si="35"/>
        <v/>
      </c>
      <c r="I521" s="532"/>
      <c r="J521" s="526"/>
      <c r="K521" s="436" t="str">
        <f t="shared" ca="1" si="36"/>
        <v/>
      </c>
      <c r="L521" s="528"/>
      <c r="M521" s="523" t="str">
        <f t="shared" si="37"/>
        <v/>
      </c>
      <c r="N521" s="530"/>
      <c r="O521" s="421"/>
    </row>
    <row r="522" spans="1:15" ht="12.95" customHeight="1">
      <c r="A522" s="514"/>
      <c r="B522" s="514"/>
      <c r="C522" s="514"/>
      <c r="D522" s="528"/>
      <c r="E522" s="553"/>
      <c r="F522" s="526"/>
      <c r="G522" s="532"/>
      <c r="H522" s="435" t="str">
        <f t="shared" ca="1" si="35"/>
        <v/>
      </c>
      <c r="I522" s="532"/>
      <c r="J522" s="526"/>
      <c r="K522" s="436" t="str">
        <f t="shared" ca="1" si="36"/>
        <v/>
      </c>
      <c r="L522" s="528"/>
      <c r="M522" s="523" t="str">
        <f t="shared" si="37"/>
        <v/>
      </c>
      <c r="N522" s="530"/>
      <c r="O522" s="421"/>
    </row>
    <row r="523" spans="1:15" ht="12.95" customHeight="1">
      <c r="A523" s="514"/>
      <c r="B523" s="514"/>
      <c r="C523" s="514"/>
      <c r="D523" s="528"/>
      <c r="E523" s="525"/>
      <c r="F523" s="526"/>
      <c r="G523" s="532"/>
      <c r="H523" s="435" t="str">
        <f t="shared" ca="1" si="35"/>
        <v/>
      </c>
      <c r="I523" s="532"/>
      <c r="J523" s="526"/>
      <c r="K523" s="436" t="str">
        <f t="shared" ca="1" si="36"/>
        <v/>
      </c>
      <c r="L523" s="522"/>
      <c r="M523" s="523" t="str">
        <f t="shared" si="37"/>
        <v/>
      </c>
      <c r="N523" s="530"/>
      <c r="O523" s="421"/>
    </row>
    <row r="524" spans="1:15" ht="12.95" customHeight="1">
      <c r="A524" s="514"/>
      <c r="B524" s="514"/>
      <c r="C524" s="514"/>
      <c r="D524" s="528"/>
      <c r="E524" s="558"/>
      <c r="F524" s="526"/>
      <c r="G524" s="532"/>
      <c r="H524" s="435" t="str">
        <f t="shared" ca="1" si="35"/>
        <v/>
      </c>
      <c r="I524" s="532"/>
      <c r="J524" s="526"/>
      <c r="K524" s="436" t="str">
        <f t="shared" ca="1" si="36"/>
        <v/>
      </c>
      <c r="L524" s="528"/>
      <c r="M524" s="523" t="str">
        <f t="shared" si="37"/>
        <v/>
      </c>
      <c r="N524" s="530"/>
      <c r="O524" s="421"/>
    </row>
    <row r="525" spans="1:15" ht="12.95" customHeight="1">
      <c r="A525" s="514"/>
      <c r="B525" s="514"/>
      <c r="C525" s="514"/>
      <c r="D525" s="528"/>
      <c r="E525" s="553"/>
      <c r="F525" s="526"/>
      <c r="G525" s="532"/>
      <c r="H525" s="435" t="str">
        <f t="shared" ca="1" si="35"/>
        <v/>
      </c>
      <c r="I525" s="532"/>
      <c r="J525" s="526"/>
      <c r="K525" s="436" t="str">
        <f t="shared" ca="1" si="36"/>
        <v/>
      </c>
      <c r="L525" s="528"/>
      <c r="M525" s="523" t="str">
        <f t="shared" si="37"/>
        <v/>
      </c>
      <c r="N525" s="530"/>
      <c r="O525" s="421"/>
    </row>
    <row r="526" spans="1:15" ht="12.95" customHeight="1">
      <c r="A526" s="514"/>
      <c r="B526" s="514"/>
      <c r="C526" s="514"/>
      <c r="D526" s="528"/>
      <c r="E526" s="525"/>
      <c r="F526" s="526"/>
      <c r="G526" s="532"/>
      <c r="H526" s="435" t="str">
        <f t="shared" ca="1" si="35"/>
        <v/>
      </c>
      <c r="I526" s="532"/>
      <c r="J526" s="526"/>
      <c r="K526" s="436" t="str">
        <f t="shared" ca="1" si="36"/>
        <v/>
      </c>
      <c r="L526" s="522"/>
      <c r="M526" s="523" t="str">
        <f t="shared" si="37"/>
        <v/>
      </c>
      <c r="N526" s="530"/>
      <c r="O526" s="421"/>
    </row>
    <row r="527" spans="1:15" ht="12.95" customHeight="1">
      <c r="A527" s="514"/>
      <c r="B527" s="514"/>
      <c r="C527" s="514"/>
      <c r="D527" s="516"/>
      <c r="E527" s="517"/>
      <c r="F527" s="520"/>
      <c r="G527" s="520"/>
      <c r="H527" s="435" t="str">
        <f t="shared" ca="1" si="35"/>
        <v/>
      </c>
      <c r="I527" s="526"/>
      <c r="J527" s="526"/>
      <c r="K527" s="436" t="str">
        <f t="shared" ca="1" si="36"/>
        <v/>
      </c>
      <c r="L527" s="522"/>
      <c r="M527" s="523" t="str">
        <f t="shared" si="37"/>
        <v/>
      </c>
      <c r="N527" s="533"/>
      <c r="O527" s="421"/>
    </row>
    <row r="528" spans="1:15" ht="12.95" customHeight="1">
      <c r="A528" s="514"/>
      <c r="B528" s="514"/>
      <c r="C528" s="514"/>
      <c r="D528" s="516"/>
      <c r="E528" s="517"/>
      <c r="F528" s="526"/>
      <c r="G528" s="526"/>
      <c r="H528" s="435" t="str">
        <f t="shared" ca="1" si="35"/>
        <v/>
      </c>
      <c r="I528" s="526"/>
      <c r="J528" s="526"/>
      <c r="K528" s="436" t="str">
        <f t="shared" ca="1" si="36"/>
        <v/>
      </c>
      <c r="L528" s="522"/>
      <c r="M528" s="523" t="str">
        <f t="shared" si="37"/>
        <v/>
      </c>
      <c r="N528" s="541"/>
      <c r="O528" s="421"/>
    </row>
    <row r="529" spans="1:15" ht="12.95" customHeight="1">
      <c r="A529" s="514"/>
      <c r="B529" s="514"/>
      <c r="C529" s="514"/>
      <c r="D529" s="516"/>
      <c r="E529" s="525"/>
      <c r="F529" s="526"/>
      <c r="G529" s="526"/>
      <c r="H529" s="435" t="str">
        <f t="shared" ca="1" si="35"/>
        <v/>
      </c>
      <c r="I529" s="526"/>
      <c r="J529" s="526"/>
      <c r="K529" s="436" t="str">
        <f t="shared" ca="1" si="36"/>
        <v/>
      </c>
      <c r="L529" s="522"/>
      <c r="M529" s="523" t="str">
        <f t="shared" si="37"/>
        <v/>
      </c>
      <c r="N529" s="541"/>
      <c r="O529" s="421"/>
    </row>
    <row r="530" spans="1:15" ht="12.95" customHeight="1">
      <c r="A530" s="514"/>
      <c r="B530" s="514"/>
      <c r="C530" s="514"/>
      <c r="D530" s="516"/>
      <c r="E530" s="525"/>
      <c r="F530" s="537"/>
      <c r="G530" s="526"/>
      <c r="H530" s="435" t="str">
        <f t="shared" ca="1" si="35"/>
        <v/>
      </c>
      <c r="I530" s="526"/>
      <c r="J530" s="526"/>
      <c r="K530" s="436" t="str">
        <f t="shared" ca="1" si="36"/>
        <v/>
      </c>
      <c r="L530" s="522"/>
      <c r="M530" s="523" t="str">
        <f t="shared" si="37"/>
        <v/>
      </c>
      <c r="N530" s="541"/>
      <c r="O530" s="421"/>
    </row>
    <row r="531" spans="1:15" ht="12.95" customHeight="1">
      <c r="A531" s="514"/>
      <c r="B531" s="514"/>
      <c r="C531" s="514"/>
      <c r="D531" s="516"/>
      <c r="E531" s="525"/>
      <c r="F531" s="532"/>
      <c r="G531" s="532"/>
      <c r="H531" s="435" t="str">
        <f t="shared" ca="1" si="35"/>
        <v/>
      </c>
      <c r="I531" s="532"/>
      <c r="J531" s="532"/>
      <c r="K531" s="436" t="str">
        <f t="shared" ca="1" si="36"/>
        <v/>
      </c>
      <c r="L531" s="522"/>
      <c r="M531" s="523" t="str">
        <f t="shared" si="37"/>
        <v/>
      </c>
      <c r="N531" s="533"/>
      <c r="O531" s="421"/>
    </row>
    <row r="532" spans="1:15" ht="12.95" customHeight="1">
      <c r="A532" s="514"/>
      <c r="B532" s="514"/>
      <c r="C532" s="514"/>
      <c r="D532" s="516"/>
      <c r="E532" s="558"/>
      <c r="F532" s="526"/>
      <c r="G532" s="532"/>
      <c r="H532" s="435" t="str">
        <f t="shared" ca="1" si="35"/>
        <v/>
      </c>
      <c r="I532" s="550"/>
      <c r="J532" s="518"/>
      <c r="K532" s="436" t="str">
        <f t="shared" ca="1" si="36"/>
        <v/>
      </c>
      <c r="L532" s="528"/>
      <c r="M532" s="523" t="str">
        <f t="shared" si="37"/>
        <v/>
      </c>
      <c r="N532" s="530"/>
      <c r="O532" s="421"/>
    </row>
    <row r="533" spans="1:15" ht="12.95" customHeight="1">
      <c r="A533" s="514"/>
      <c r="B533" s="514"/>
      <c r="C533" s="514"/>
      <c r="D533" s="516"/>
      <c r="E533" s="553"/>
      <c r="F533" s="526"/>
      <c r="G533" s="532"/>
      <c r="H533" s="435" t="str">
        <f t="shared" ca="1" si="35"/>
        <v/>
      </c>
      <c r="I533" s="550"/>
      <c r="J533" s="526"/>
      <c r="K533" s="436" t="str">
        <f t="shared" ca="1" si="36"/>
        <v/>
      </c>
      <c r="L533" s="528"/>
      <c r="M533" s="523" t="str">
        <f t="shared" si="37"/>
        <v/>
      </c>
      <c r="N533" s="530"/>
      <c r="O533" s="421"/>
    </row>
    <row r="534" spans="1:15" ht="12.95" customHeight="1">
      <c r="A534" s="514"/>
      <c r="B534" s="514"/>
      <c r="C534" s="514"/>
      <c r="D534" s="516"/>
      <c r="E534" s="525"/>
      <c r="F534" s="526"/>
      <c r="G534" s="532"/>
      <c r="H534" s="435" t="str">
        <f t="shared" ca="1" si="35"/>
        <v/>
      </c>
      <c r="I534" s="550"/>
      <c r="J534" s="526"/>
      <c r="K534" s="436" t="str">
        <f t="shared" ca="1" si="36"/>
        <v/>
      </c>
      <c r="L534" s="522"/>
      <c r="M534" s="523" t="str">
        <f t="shared" si="37"/>
        <v/>
      </c>
      <c r="N534" s="530"/>
      <c r="O534" s="421"/>
    </row>
    <row r="535" spans="1:15" ht="12.95" customHeight="1">
      <c r="A535" s="514"/>
      <c r="B535" s="514"/>
      <c r="C535" s="514"/>
      <c r="D535" s="528"/>
      <c r="E535" s="517"/>
      <c r="F535" s="520"/>
      <c r="G535" s="520"/>
      <c r="H535" s="435" t="str">
        <f t="shared" ca="1" si="35"/>
        <v/>
      </c>
      <c r="I535" s="520"/>
      <c r="J535" s="526"/>
      <c r="K535" s="436" t="str">
        <f t="shared" ca="1" si="36"/>
        <v/>
      </c>
      <c r="L535" s="522"/>
      <c r="M535" s="523" t="str">
        <f t="shared" si="37"/>
        <v/>
      </c>
      <c r="N535" s="533"/>
      <c r="O535" s="421"/>
    </row>
    <row r="536" spans="1:15" ht="12.95" customHeight="1">
      <c r="A536" s="514"/>
      <c r="B536" s="514"/>
      <c r="C536" s="514"/>
      <c r="D536" s="528"/>
      <c r="E536" s="525"/>
      <c r="F536" s="520"/>
      <c r="G536" s="520"/>
      <c r="H536" s="435" t="str">
        <f t="shared" ca="1" si="35"/>
        <v/>
      </c>
      <c r="I536" s="520"/>
      <c r="J536" s="526"/>
      <c r="K536" s="436" t="str">
        <f t="shared" ca="1" si="36"/>
        <v/>
      </c>
      <c r="L536" s="522"/>
      <c r="M536" s="523" t="str">
        <f t="shared" si="37"/>
        <v/>
      </c>
      <c r="N536" s="533"/>
      <c r="O536" s="421"/>
    </row>
    <row r="537" spans="1:15" ht="12.95" customHeight="1">
      <c r="A537" s="514"/>
      <c r="B537" s="514"/>
      <c r="C537" s="514"/>
      <c r="D537" s="528"/>
      <c r="E537" s="525"/>
      <c r="F537" s="520"/>
      <c r="G537" s="520"/>
      <c r="H537" s="435" t="str">
        <f t="shared" ca="1" si="35"/>
        <v/>
      </c>
      <c r="I537" s="520"/>
      <c r="J537" s="526"/>
      <c r="K537" s="436" t="str">
        <f t="shared" ca="1" si="36"/>
        <v/>
      </c>
      <c r="L537" s="522"/>
      <c r="M537" s="523" t="str">
        <f t="shared" si="37"/>
        <v/>
      </c>
      <c r="N537" s="533"/>
      <c r="O537" s="421"/>
    </row>
    <row r="538" spans="1:15" ht="12.95" customHeight="1">
      <c r="A538" s="514"/>
      <c r="B538" s="514"/>
      <c r="C538" s="514"/>
      <c r="D538" s="528"/>
      <c r="E538" s="525"/>
      <c r="F538" s="520"/>
      <c r="G538" s="520"/>
      <c r="H538" s="435" t="str">
        <f t="shared" ca="1" si="35"/>
        <v/>
      </c>
      <c r="I538" s="520"/>
      <c r="J538" s="526"/>
      <c r="K538" s="436" t="str">
        <f t="shared" ca="1" si="36"/>
        <v/>
      </c>
      <c r="L538" s="522"/>
      <c r="M538" s="523" t="str">
        <f t="shared" si="37"/>
        <v/>
      </c>
      <c r="N538" s="533"/>
      <c r="O538" s="421"/>
    </row>
    <row r="539" spans="1:15" ht="12.95" customHeight="1">
      <c r="A539" s="514"/>
      <c r="B539" s="514"/>
      <c r="C539" s="514"/>
      <c r="D539" s="528"/>
      <c r="E539" s="525"/>
      <c r="F539" s="520"/>
      <c r="G539" s="520"/>
      <c r="H539" s="435" t="str">
        <f t="shared" ca="1" si="35"/>
        <v/>
      </c>
      <c r="I539" s="526"/>
      <c r="J539" s="526"/>
      <c r="K539" s="436" t="str">
        <f t="shared" ca="1" si="36"/>
        <v/>
      </c>
      <c r="L539" s="522"/>
      <c r="M539" s="523" t="str">
        <f t="shared" si="37"/>
        <v/>
      </c>
      <c r="N539" s="541"/>
      <c r="O539" s="421"/>
    </row>
    <row r="540" spans="1:15" ht="12.95" customHeight="1">
      <c r="A540" s="514"/>
      <c r="B540" s="514"/>
      <c r="C540" s="514"/>
      <c r="D540" s="528"/>
      <c r="E540" s="525"/>
      <c r="F540" s="520"/>
      <c r="G540" s="520"/>
      <c r="H540" s="435" t="str">
        <f t="shared" ca="1" si="35"/>
        <v/>
      </c>
      <c r="I540" s="520"/>
      <c r="J540" s="526"/>
      <c r="K540" s="436" t="str">
        <f t="shared" ca="1" si="36"/>
        <v/>
      </c>
      <c r="L540" s="522"/>
      <c r="M540" s="523" t="str">
        <f t="shared" si="37"/>
        <v/>
      </c>
      <c r="N540" s="533"/>
      <c r="O540" s="421"/>
    </row>
    <row r="541" spans="1:15" ht="12.95" customHeight="1">
      <c r="A541" s="514"/>
      <c r="B541" s="514"/>
      <c r="C541" s="514"/>
      <c r="D541" s="516"/>
      <c r="E541" s="558"/>
      <c r="F541" s="526"/>
      <c r="G541" s="532"/>
      <c r="H541" s="435" t="str">
        <f t="shared" ca="1" si="35"/>
        <v/>
      </c>
      <c r="I541" s="550"/>
      <c r="J541" s="526"/>
      <c r="K541" s="436" t="str">
        <f t="shared" ca="1" si="36"/>
        <v/>
      </c>
      <c r="L541" s="528"/>
      <c r="M541" s="523" t="str">
        <f t="shared" si="37"/>
        <v/>
      </c>
      <c r="N541" s="530"/>
      <c r="O541" s="421"/>
    </row>
    <row r="542" spans="1:15" ht="12.95" customHeight="1">
      <c r="A542" s="514"/>
      <c r="B542" s="514"/>
      <c r="C542" s="514"/>
      <c r="D542" s="528"/>
      <c r="E542" s="553"/>
      <c r="F542" s="520"/>
      <c r="G542" s="520"/>
      <c r="H542" s="435" t="str">
        <f t="shared" ca="1" si="35"/>
        <v/>
      </c>
      <c r="I542" s="520"/>
      <c r="J542" s="526"/>
      <c r="K542" s="436" t="str">
        <f t="shared" ca="1" si="36"/>
        <v/>
      </c>
      <c r="L542" s="522"/>
      <c r="M542" s="523" t="str">
        <f t="shared" si="37"/>
        <v/>
      </c>
      <c r="N542" s="533"/>
      <c r="O542" s="421"/>
    </row>
    <row r="543" spans="1:15" ht="12.95" customHeight="1">
      <c r="A543" s="514"/>
      <c r="B543" s="514"/>
      <c r="C543" s="514"/>
      <c r="D543" s="528"/>
      <c r="E543" s="525"/>
      <c r="F543" s="520"/>
      <c r="G543" s="520"/>
      <c r="H543" s="435" t="str">
        <f t="shared" ca="1" si="35"/>
        <v/>
      </c>
      <c r="I543" s="520"/>
      <c r="J543" s="526"/>
      <c r="K543" s="436" t="str">
        <f t="shared" ca="1" si="36"/>
        <v/>
      </c>
      <c r="L543" s="528"/>
      <c r="M543" s="523" t="str">
        <f t="shared" si="37"/>
        <v/>
      </c>
      <c r="N543" s="533"/>
      <c r="O543" s="421"/>
    </row>
    <row r="544" spans="1:15" ht="12.95" customHeight="1">
      <c r="A544" s="514"/>
      <c r="B544" s="514"/>
      <c r="C544" s="514"/>
      <c r="D544" s="528"/>
      <c r="E544" s="517"/>
      <c r="F544" s="526"/>
      <c r="G544" s="537"/>
      <c r="H544" s="435" t="str">
        <f t="shared" ca="1" si="35"/>
        <v/>
      </c>
      <c r="I544" s="526"/>
      <c r="J544" s="526"/>
      <c r="K544" s="436" t="str">
        <f t="shared" ca="1" si="36"/>
        <v/>
      </c>
      <c r="L544" s="528"/>
      <c r="M544" s="523" t="str">
        <f t="shared" si="37"/>
        <v/>
      </c>
      <c r="N544" s="533"/>
      <c r="O544" s="421"/>
    </row>
    <row r="545" spans="1:15" ht="12.95" customHeight="1">
      <c r="A545" s="514"/>
      <c r="B545" s="514"/>
      <c r="C545" s="514"/>
      <c r="D545" s="528"/>
      <c r="E545" s="328"/>
      <c r="F545" s="526"/>
      <c r="G545" s="537"/>
      <c r="H545" s="435" t="str">
        <f t="shared" ca="1" si="35"/>
        <v/>
      </c>
      <c r="I545" s="526"/>
      <c r="J545" s="526"/>
      <c r="K545" s="436" t="str">
        <f t="shared" ca="1" si="36"/>
        <v/>
      </c>
      <c r="L545" s="540"/>
      <c r="M545" s="523" t="str">
        <f t="shared" si="37"/>
        <v/>
      </c>
      <c r="N545" s="533"/>
      <c r="O545" s="421"/>
    </row>
    <row r="546" spans="1:15" ht="12.95" customHeight="1">
      <c r="A546" s="514"/>
      <c r="B546" s="514"/>
      <c r="C546" s="514"/>
      <c r="D546" s="528"/>
      <c r="E546" s="328"/>
      <c r="F546" s="520"/>
      <c r="G546" s="520"/>
      <c r="H546" s="435" t="str">
        <f t="shared" ca="1" si="35"/>
        <v/>
      </c>
      <c r="I546" s="520"/>
      <c r="J546" s="526"/>
      <c r="K546" s="436" t="str">
        <f t="shared" ca="1" si="36"/>
        <v/>
      </c>
      <c r="L546" s="536"/>
      <c r="M546" s="523" t="str">
        <f t="shared" si="37"/>
        <v/>
      </c>
      <c r="N546" s="533"/>
      <c r="O546" s="421"/>
    </row>
    <row r="547" spans="1:15" ht="12.95" customHeight="1">
      <c r="A547" s="565"/>
      <c r="B547" s="514"/>
      <c r="C547" s="514"/>
      <c r="D547" s="528"/>
      <c r="E547" s="517"/>
      <c r="F547" s="526"/>
      <c r="G547" s="526"/>
      <c r="H547" s="435" t="str">
        <f t="shared" ca="1" si="35"/>
        <v/>
      </c>
      <c r="I547" s="526"/>
      <c r="J547" s="526"/>
      <c r="K547" s="436" t="str">
        <f t="shared" ca="1" si="36"/>
        <v/>
      </c>
      <c r="L547" s="522"/>
      <c r="M547" s="523" t="str">
        <f t="shared" si="37"/>
        <v/>
      </c>
      <c r="N547" s="533"/>
      <c r="O547" s="421"/>
    </row>
    <row r="548" spans="1:15" ht="12.95" customHeight="1">
      <c r="A548" s="565"/>
      <c r="B548" s="514"/>
      <c r="C548" s="514"/>
      <c r="D548" s="528"/>
      <c r="E548" s="525"/>
      <c r="F548" s="537"/>
      <c r="G548" s="526"/>
      <c r="H548" s="435" t="str">
        <f t="shared" ca="1" si="35"/>
        <v/>
      </c>
      <c r="I548" s="526"/>
      <c r="J548" s="526"/>
      <c r="K548" s="436" t="str">
        <f t="shared" ca="1" si="36"/>
        <v/>
      </c>
      <c r="L548" s="522"/>
      <c r="M548" s="523" t="str">
        <f t="shared" si="37"/>
        <v/>
      </c>
      <c r="N548" s="533"/>
      <c r="O548" s="421"/>
    </row>
    <row r="549" spans="1:15" ht="12.95" customHeight="1">
      <c r="A549" s="565"/>
      <c r="B549" s="514"/>
      <c r="C549" s="514"/>
      <c r="D549" s="528"/>
      <c r="E549" s="328"/>
      <c r="F549" s="526"/>
      <c r="G549" s="526"/>
      <c r="H549" s="435" t="str">
        <f t="shared" ca="1" si="35"/>
        <v/>
      </c>
      <c r="I549" s="526"/>
      <c r="J549" s="526"/>
      <c r="K549" s="436" t="str">
        <f t="shared" ca="1" si="36"/>
        <v/>
      </c>
      <c r="L549" s="522"/>
      <c r="M549" s="523" t="str">
        <f t="shared" si="37"/>
        <v/>
      </c>
      <c r="N549" s="533"/>
      <c r="O549" s="421"/>
    </row>
    <row r="550" spans="1:15" ht="12.95" customHeight="1">
      <c r="A550" s="514"/>
      <c r="B550" s="514"/>
      <c r="C550" s="514"/>
      <c r="D550" s="528"/>
      <c r="E550" s="525"/>
      <c r="F550" s="537"/>
      <c r="G550" s="526"/>
      <c r="H550" s="435" t="str">
        <f t="shared" ca="1" si="35"/>
        <v/>
      </c>
      <c r="I550" s="526"/>
      <c r="J550" s="526"/>
      <c r="K550" s="436" t="str">
        <f t="shared" ca="1" si="36"/>
        <v/>
      </c>
      <c r="L550" s="536"/>
      <c r="M550" s="523" t="str">
        <f t="shared" si="37"/>
        <v/>
      </c>
      <c r="N550" s="533"/>
      <c r="O550" s="421"/>
    </row>
    <row r="551" spans="1:15" ht="12.95" customHeight="1">
      <c r="A551" s="514"/>
      <c r="B551" s="514"/>
      <c r="C551" s="514"/>
      <c r="D551" s="516"/>
      <c r="E551" s="558"/>
      <c r="F551" s="526"/>
      <c r="G551" s="532"/>
      <c r="H551" s="435" t="str">
        <f t="shared" ca="1" si="35"/>
        <v/>
      </c>
      <c r="I551" s="550"/>
      <c r="J551" s="526"/>
      <c r="K551" s="436" t="str">
        <f t="shared" ca="1" si="36"/>
        <v/>
      </c>
      <c r="L551" s="528"/>
      <c r="M551" s="523" t="str">
        <f t="shared" si="37"/>
        <v/>
      </c>
      <c r="N551" s="533"/>
      <c r="O551" s="421"/>
    </row>
    <row r="552" spans="1:15" ht="12.95" customHeight="1">
      <c r="A552" s="514"/>
      <c r="B552" s="514"/>
      <c r="C552" s="514"/>
      <c r="D552" s="528"/>
      <c r="E552" s="553"/>
      <c r="F552" s="520"/>
      <c r="G552" s="520"/>
      <c r="H552" s="435" t="str">
        <f t="shared" ca="1" si="35"/>
        <v/>
      </c>
      <c r="I552" s="520"/>
      <c r="J552" s="526"/>
      <c r="K552" s="436" t="str">
        <f t="shared" ca="1" si="36"/>
        <v/>
      </c>
      <c r="L552" s="522"/>
      <c r="M552" s="523" t="str">
        <f t="shared" si="37"/>
        <v/>
      </c>
      <c r="N552" s="533"/>
      <c r="O552" s="421"/>
    </row>
    <row r="553" spans="1:15" ht="12.95" customHeight="1">
      <c r="A553" s="514"/>
      <c r="B553" s="514"/>
      <c r="C553" s="514"/>
      <c r="D553" s="528"/>
      <c r="E553" s="525"/>
      <c r="F553" s="520"/>
      <c r="G553" s="520"/>
      <c r="H553" s="435" t="str">
        <f t="shared" ca="1" si="35"/>
        <v/>
      </c>
      <c r="I553" s="520"/>
      <c r="J553" s="526"/>
      <c r="K553" s="436" t="str">
        <f t="shared" ca="1" si="36"/>
        <v/>
      </c>
      <c r="L553" s="528"/>
      <c r="M553" s="523" t="str">
        <f t="shared" si="37"/>
        <v/>
      </c>
      <c r="N553" s="533"/>
      <c r="O553" s="421"/>
    </row>
    <row r="554" spans="1:15" ht="12.95" customHeight="1">
      <c r="A554" s="514"/>
      <c r="B554" s="514"/>
      <c r="C554" s="514"/>
      <c r="D554" s="516"/>
      <c r="E554" s="517"/>
      <c r="F554" s="520"/>
      <c r="G554" s="520"/>
      <c r="H554" s="435" t="str">
        <f t="shared" ca="1" si="35"/>
        <v/>
      </c>
      <c r="I554" s="526"/>
      <c r="J554" s="526"/>
      <c r="K554" s="436" t="str">
        <f t="shared" ca="1" si="36"/>
        <v/>
      </c>
      <c r="L554" s="522"/>
      <c r="M554" s="523" t="str">
        <f t="shared" si="37"/>
        <v/>
      </c>
      <c r="N554" s="552"/>
      <c r="O554" s="421"/>
    </row>
    <row r="555" spans="1:15" ht="12.95" customHeight="1">
      <c r="A555" s="514"/>
      <c r="B555" s="514"/>
      <c r="C555" s="514"/>
      <c r="D555" s="516"/>
      <c r="E555" s="517"/>
      <c r="F555" s="520"/>
      <c r="G555" s="520"/>
      <c r="H555" s="435" t="str">
        <f t="shared" ca="1" si="35"/>
        <v/>
      </c>
      <c r="I555" s="526"/>
      <c r="J555" s="526"/>
      <c r="K555" s="436" t="str">
        <f t="shared" ca="1" si="36"/>
        <v/>
      </c>
      <c r="L555" s="522"/>
      <c r="M555" s="523" t="str">
        <f t="shared" si="37"/>
        <v/>
      </c>
      <c r="N555" s="552"/>
      <c r="O555" s="421"/>
    </row>
    <row r="556" spans="1:15" ht="12.95" customHeight="1">
      <c r="A556" s="514"/>
      <c r="B556" s="514"/>
      <c r="C556" s="514"/>
      <c r="D556" s="516"/>
      <c r="E556" s="517"/>
      <c r="F556" s="520"/>
      <c r="G556" s="520"/>
      <c r="H556" s="435" t="str">
        <f t="shared" ca="1" si="35"/>
        <v/>
      </c>
      <c r="I556" s="526"/>
      <c r="J556" s="526"/>
      <c r="K556" s="436" t="str">
        <f t="shared" ca="1" si="36"/>
        <v/>
      </c>
      <c r="L556" s="522"/>
      <c r="M556" s="523" t="str">
        <f t="shared" si="37"/>
        <v/>
      </c>
      <c r="N556" s="571"/>
      <c r="O556" s="421"/>
    </row>
    <row r="557" spans="1:15" ht="12.95" customHeight="1">
      <c r="A557" s="514"/>
      <c r="B557" s="514"/>
      <c r="C557" s="514"/>
      <c r="D557" s="516"/>
      <c r="E557" s="517"/>
      <c r="F557" s="520"/>
      <c r="G557" s="520"/>
      <c r="H557" s="435" t="str">
        <f t="shared" ca="1" si="35"/>
        <v/>
      </c>
      <c r="I557" s="526"/>
      <c r="J557" s="526"/>
      <c r="K557" s="436" t="str">
        <f t="shared" ca="1" si="36"/>
        <v/>
      </c>
      <c r="L557" s="522"/>
      <c r="M557" s="523" t="str">
        <f t="shared" si="37"/>
        <v/>
      </c>
      <c r="N557" s="571"/>
      <c r="O557" s="421"/>
    </row>
    <row r="558" spans="1:15" ht="12.95" customHeight="1">
      <c r="A558" s="514"/>
      <c r="B558" s="514"/>
      <c r="C558" s="514"/>
      <c r="D558" s="516"/>
      <c r="E558" s="517"/>
      <c r="F558" s="520"/>
      <c r="G558" s="520"/>
      <c r="H558" s="435" t="str">
        <f t="shared" ca="1" si="35"/>
        <v/>
      </c>
      <c r="I558" s="526"/>
      <c r="J558" s="526"/>
      <c r="K558" s="436" t="str">
        <f t="shared" ca="1" si="36"/>
        <v/>
      </c>
      <c r="L558" s="522"/>
      <c r="M558" s="523" t="str">
        <f t="shared" si="37"/>
        <v/>
      </c>
      <c r="N558" s="571"/>
      <c r="O558" s="421"/>
    </row>
    <row r="559" spans="1:15" ht="12.95" customHeight="1">
      <c r="A559" s="514"/>
      <c r="B559" s="514"/>
      <c r="C559" s="514"/>
      <c r="D559" s="516"/>
      <c r="E559" s="517"/>
      <c r="F559" s="520"/>
      <c r="G559" s="520"/>
      <c r="H559" s="435" t="str">
        <f t="shared" ca="1" si="35"/>
        <v/>
      </c>
      <c r="I559" s="526"/>
      <c r="J559" s="526"/>
      <c r="K559" s="436" t="str">
        <f t="shared" ca="1" si="36"/>
        <v/>
      </c>
      <c r="L559" s="522"/>
      <c r="M559" s="523" t="str">
        <f t="shared" si="37"/>
        <v/>
      </c>
      <c r="N559" s="552"/>
      <c r="O559" s="421"/>
    </row>
    <row r="560" spans="1:15" ht="12.95" customHeight="1">
      <c r="A560" s="514"/>
      <c r="B560" s="514"/>
      <c r="C560" s="514"/>
      <c r="D560" s="516"/>
      <c r="E560" s="517"/>
      <c r="F560" s="520"/>
      <c r="G560" s="520"/>
      <c r="H560" s="435" t="str">
        <f t="shared" ca="1" si="35"/>
        <v/>
      </c>
      <c r="I560" s="526"/>
      <c r="J560" s="526"/>
      <c r="K560" s="436" t="str">
        <f t="shared" ca="1" si="36"/>
        <v/>
      </c>
      <c r="L560" s="522"/>
      <c r="M560" s="523" t="str">
        <f t="shared" si="37"/>
        <v/>
      </c>
      <c r="N560" s="552"/>
      <c r="O560" s="421"/>
    </row>
    <row r="561" spans="1:15" ht="12.95" customHeight="1">
      <c r="A561" s="514"/>
      <c r="B561" s="514"/>
      <c r="C561" s="514"/>
      <c r="D561" s="528"/>
      <c r="E561" s="517"/>
      <c r="F561" s="526"/>
      <c r="G561" s="537"/>
      <c r="H561" s="435" t="str">
        <f t="shared" ca="1" si="35"/>
        <v/>
      </c>
      <c r="I561" s="526"/>
      <c r="J561" s="526"/>
      <c r="K561" s="436" t="str">
        <f t="shared" ca="1" si="36"/>
        <v/>
      </c>
      <c r="L561" s="528"/>
      <c r="M561" s="523" t="str">
        <f t="shared" si="37"/>
        <v/>
      </c>
      <c r="N561" s="533"/>
      <c r="O561" s="421"/>
    </row>
    <row r="562" spans="1:15" ht="12.95" customHeight="1">
      <c r="A562" s="514"/>
      <c r="B562" s="514"/>
      <c r="C562" s="514"/>
      <c r="D562" s="528"/>
      <c r="E562" s="328"/>
      <c r="F562" s="526"/>
      <c r="G562" s="537"/>
      <c r="H562" s="435" t="str">
        <f t="shared" ca="1" si="35"/>
        <v/>
      </c>
      <c r="I562" s="526"/>
      <c r="J562" s="526"/>
      <c r="K562" s="436" t="str">
        <f t="shared" ca="1" si="36"/>
        <v/>
      </c>
      <c r="L562" s="522"/>
      <c r="M562" s="523" t="str">
        <f t="shared" si="37"/>
        <v/>
      </c>
      <c r="N562" s="533"/>
      <c r="O562" s="421"/>
    </row>
    <row r="563" spans="1:15" ht="12.95" customHeight="1">
      <c r="A563" s="514"/>
      <c r="B563" s="514"/>
      <c r="C563" s="514"/>
      <c r="D563" s="528"/>
      <c r="E563" s="328"/>
      <c r="F563" s="526"/>
      <c r="G563" s="537"/>
      <c r="H563" s="435" t="str">
        <f t="shared" ca="1" si="35"/>
        <v/>
      </c>
      <c r="I563" s="526"/>
      <c r="J563" s="526"/>
      <c r="K563" s="436" t="str">
        <f t="shared" ca="1" si="36"/>
        <v/>
      </c>
      <c r="L563" s="540"/>
      <c r="M563" s="523" t="str">
        <f t="shared" si="37"/>
        <v/>
      </c>
      <c r="N563" s="533"/>
      <c r="O563" s="421"/>
    </row>
    <row r="564" spans="1:15" ht="12.95" customHeight="1">
      <c r="A564" s="514"/>
      <c r="B564" s="514"/>
      <c r="C564" s="514"/>
      <c r="D564" s="516"/>
      <c r="E564" s="559"/>
      <c r="F564" s="532"/>
      <c r="G564" s="532"/>
      <c r="H564" s="435" t="str">
        <f t="shared" ca="1" si="35"/>
        <v/>
      </c>
      <c r="I564" s="532"/>
      <c r="J564" s="532"/>
      <c r="K564" s="436" t="str">
        <f t="shared" ca="1" si="36"/>
        <v/>
      </c>
      <c r="L564" s="522"/>
      <c r="M564" s="523" t="str">
        <f t="shared" si="37"/>
        <v/>
      </c>
      <c r="N564" s="533"/>
      <c r="O564" s="421"/>
    </row>
    <row r="565" spans="1:15" ht="12.95" customHeight="1">
      <c r="A565" s="514"/>
      <c r="B565" s="514"/>
      <c r="C565" s="514"/>
      <c r="D565" s="516"/>
      <c r="E565" s="328"/>
      <c r="F565" s="526"/>
      <c r="G565" s="532"/>
      <c r="H565" s="435" t="str">
        <f t="shared" ca="1" si="35"/>
        <v/>
      </c>
      <c r="I565" s="532"/>
      <c r="J565" s="526"/>
      <c r="K565" s="436" t="str">
        <f t="shared" ca="1" si="36"/>
        <v/>
      </c>
      <c r="L565" s="522"/>
      <c r="M565" s="523" t="str">
        <f t="shared" si="37"/>
        <v/>
      </c>
      <c r="N565" s="533"/>
      <c r="O565" s="421"/>
    </row>
    <row r="566" spans="1:15" ht="12.95" customHeight="1">
      <c r="A566" s="514"/>
      <c r="B566" s="514"/>
      <c r="C566" s="514"/>
      <c r="D566" s="516"/>
      <c r="E566" s="328"/>
      <c r="F566" s="526"/>
      <c r="G566" s="532"/>
      <c r="H566" s="435" t="str">
        <f t="shared" ca="1" si="35"/>
        <v/>
      </c>
      <c r="I566" s="532"/>
      <c r="J566" s="526"/>
      <c r="K566" s="436" t="str">
        <f t="shared" ca="1" si="36"/>
        <v/>
      </c>
      <c r="L566" s="522"/>
      <c r="M566" s="523" t="str">
        <f t="shared" si="37"/>
        <v/>
      </c>
      <c r="N566" s="533"/>
      <c r="O566" s="421"/>
    </row>
    <row r="567" spans="1:15" ht="12.95" customHeight="1">
      <c r="A567" s="514"/>
      <c r="B567" s="514"/>
      <c r="C567" s="514"/>
      <c r="D567" s="516"/>
      <c r="E567" s="328"/>
      <c r="F567" s="526"/>
      <c r="G567" s="532"/>
      <c r="H567" s="435" t="str">
        <f t="shared" ca="1" si="35"/>
        <v/>
      </c>
      <c r="I567" s="532"/>
      <c r="J567" s="526"/>
      <c r="K567" s="436" t="str">
        <f t="shared" ca="1" si="36"/>
        <v/>
      </c>
      <c r="L567" s="522"/>
      <c r="M567" s="523" t="str">
        <f t="shared" si="37"/>
        <v/>
      </c>
      <c r="N567" s="533"/>
      <c r="O567" s="421"/>
    </row>
    <row r="568" spans="1:15" ht="12.95" customHeight="1">
      <c r="A568" s="514"/>
      <c r="B568" s="514"/>
      <c r="C568" s="514"/>
      <c r="D568" s="528"/>
      <c r="E568" s="559"/>
      <c r="F568" s="532"/>
      <c r="G568" s="532"/>
      <c r="H568" s="435" t="str">
        <f t="shared" ca="1" si="35"/>
        <v/>
      </c>
      <c r="I568" s="532"/>
      <c r="J568" s="532"/>
      <c r="K568" s="436" t="str">
        <f t="shared" ca="1" si="36"/>
        <v/>
      </c>
      <c r="L568" s="522"/>
      <c r="M568" s="523" t="str">
        <f t="shared" si="37"/>
        <v/>
      </c>
      <c r="N568" s="554"/>
      <c r="O568" s="421"/>
    </row>
    <row r="569" spans="1:15" ht="12.95" customHeight="1">
      <c r="A569" s="514"/>
      <c r="B569" s="514"/>
      <c r="C569" s="514"/>
      <c r="D569" s="528"/>
      <c r="E569" s="328"/>
      <c r="F569" s="526"/>
      <c r="G569" s="532"/>
      <c r="H569" s="435" t="str">
        <f t="shared" ca="1" si="35"/>
        <v/>
      </c>
      <c r="I569" s="532"/>
      <c r="J569" s="526"/>
      <c r="K569" s="436" t="str">
        <f t="shared" ca="1" si="36"/>
        <v/>
      </c>
      <c r="L569" s="522"/>
      <c r="M569" s="523" t="str">
        <f t="shared" si="37"/>
        <v/>
      </c>
      <c r="N569" s="554"/>
      <c r="O569" s="421"/>
    </row>
    <row r="570" spans="1:15" ht="12.95" customHeight="1">
      <c r="A570" s="514"/>
      <c r="B570" s="514"/>
      <c r="C570" s="514"/>
      <c r="D570" s="528"/>
      <c r="E570" s="525"/>
      <c r="F570" s="537"/>
      <c r="G570" s="526"/>
      <c r="H570" s="435" t="str">
        <f t="shared" ca="1" si="35"/>
        <v/>
      </c>
      <c r="I570" s="526"/>
      <c r="J570" s="526"/>
      <c r="K570" s="436" t="str">
        <f t="shared" ca="1" si="36"/>
        <v/>
      </c>
      <c r="L570" s="522"/>
      <c r="M570" s="523" t="str">
        <f t="shared" si="37"/>
        <v/>
      </c>
      <c r="N570" s="533"/>
      <c r="O570" s="421"/>
    </row>
    <row r="571" spans="1:15" ht="12.95" customHeight="1">
      <c r="A571" s="514"/>
      <c r="B571" s="514"/>
      <c r="C571" s="514"/>
      <c r="D571" s="528"/>
      <c r="E571" s="525"/>
      <c r="F571" s="537"/>
      <c r="G571" s="526"/>
      <c r="H571" s="435" t="str">
        <f t="shared" ca="1" si="35"/>
        <v/>
      </c>
      <c r="I571" s="526"/>
      <c r="J571" s="526"/>
      <c r="K571" s="436" t="str">
        <f t="shared" ca="1" si="36"/>
        <v/>
      </c>
      <c r="L571" s="536"/>
      <c r="M571" s="523" t="str">
        <f t="shared" si="37"/>
        <v/>
      </c>
      <c r="N571" s="533"/>
      <c r="O571" s="421"/>
    </row>
    <row r="572" spans="1:15" ht="12.95" customHeight="1">
      <c r="A572" s="514"/>
      <c r="B572" s="514"/>
      <c r="C572" s="514"/>
      <c r="D572" s="516"/>
      <c r="E572" s="558"/>
      <c r="F572" s="526"/>
      <c r="G572" s="532"/>
      <c r="H572" s="435" t="str">
        <f t="shared" ref="H572:H635" ca="1" si="38">IF(A572&lt;&gt;"",IF(INDIRECT(ADDRESS(ROW()-1,8))="",ROUND(SUM(INDIRECT(ADDRESS(ROW()-2,8)),F572,-G572),2),ROUND(SUM(INDIRECT(ADDRESS(ROW()-1,8)),F572,-G572),2)),"")</f>
        <v/>
      </c>
      <c r="I572" s="550"/>
      <c r="J572" s="526"/>
      <c r="K572" s="436" t="str">
        <f t="shared" ca="1" si="36"/>
        <v/>
      </c>
      <c r="L572" s="528"/>
      <c r="M572" s="523" t="str">
        <f t="shared" si="37"/>
        <v/>
      </c>
      <c r="N572" s="533"/>
      <c r="O572" s="421"/>
    </row>
    <row r="573" spans="1:15" ht="12.95" customHeight="1">
      <c r="A573" s="514"/>
      <c r="B573" s="514"/>
      <c r="C573" s="514"/>
      <c r="D573" s="528"/>
      <c r="E573" s="553"/>
      <c r="F573" s="520"/>
      <c r="G573" s="520"/>
      <c r="H573" s="435" t="str">
        <f t="shared" ca="1" si="38"/>
        <v/>
      </c>
      <c r="I573" s="520"/>
      <c r="J573" s="526"/>
      <c r="K573" s="436" t="str">
        <f t="shared" ref="K573:K636" ca="1" si="39">IF(A573&lt;&gt;"",IF(INDIRECT(ADDRESS(ROW()-1,11))="",ROUND(SUM(INDIRECT(ADDRESS(ROW()-2,11)),I573,-J573),2),ROUND(SUM(INDIRECT(ADDRESS(ROW()-1,11)),I573,-J573),2)),"")</f>
        <v/>
      </c>
      <c r="L573" s="522"/>
      <c r="M573" s="523" t="str">
        <f t="shared" si="37"/>
        <v/>
      </c>
      <c r="N573" s="533"/>
      <c r="O573" s="421"/>
    </row>
    <row r="574" spans="1:15" ht="12.95" customHeight="1">
      <c r="A574" s="514"/>
      <c r="B574" s="514"/>
      <c r="C574" s="514"/>
      <c r="D574" s="528"/>
      <c r="E574" s="525"/>
      <c r="F574" s="520"/>
      <c r="G574" s="520"/>
      <c r="H574" s="435" t="str">
        <f t="shared" ca="1" si="38"/>
        <v/>
      </c>
      <c r="I574" s="520"/>
      <c r="J574" s="526"/>
      <c r="K574" s="436" t="str">
        <f t="shared" ca="1" si="39"/>
        <v/>
      </c>
      <c r="L574" s="528"/>
      <c r="M574" s="523" t="str">
        <f t="shared" si="37"/>
        <v/>
      </c>
      <c r="N574" s="533"/>
      <c r="O574" s="421"/>
    </row>
    <row r="575" spans="1:15" ht="12.95" customHeight="1">
      <c r="A575" s="514"/>
      <c r="B575" s="514"/>
      <c r="C575" s="514"/>
      <c r="D575" s="528"/>
      <c r="E575" s="517"/>
      <c r="F575" s="526"/>
      <c r="G575" s="532"/>
      <c r="H575" s="435" t="str">
        <f t="shared" ca="1" si="38"/>
        <v/>
      </c>
      <c r="I575" s="532"/>
      <c r="J575" s="526"/>
      <c r="K575" s="436" t="str">
        <f t="shared" ca="1" si="39"/>
        <v/>
      </c>
      <c r="L575" s="522"/>
      <c r="M575" s="523" t="str">
        <f t="shared" si="37"/>
        <v/>
      </c>
      <c r="N575" s="530"/>
      <c r="O575" s="421"/>
    </row>
    <row r="576" spans="1:15" ht="12.95" customHeight="1">
      <c r="A576" s="514"/>
      <c r="B576" s="514"/>
      <c r="C576" s="514"/>
      <c r="D576" s="528"/>
      <c r="E576" s="525"/>
      <c r="F576" s="526"/>
      <c r="G576" s="532"/>
      <c r="H576" s="435" t="str">
        <f t="shared" ca="1" si="38"/>
        <v/>
      </c>
      <c r="I576" s="532"/>
      <c r="J576" s="526"/>
      <c r="K576" s="436" t="str">
        <f t="shared" ca="1" si="39"/>
        <v/>
      </c>
      <c r="L576" s="522"/>
      <c r="M576" s="523" t="str">
        <f t="shared" ref="M576:M639" si="40">IF(LEN(L576)&gt;0,F576+G576+I576+J576,"")</f>
        <v/>
      </c>
      <c r="N576" s="530"/>
      <c r="O576" s="421"/>
    </row>
    <row r="577" spans="1:15" ht="12.95" customHeight="1">
      <c r="A577" s="514"/>
      <c r="B577" s="514"/>
      <c r="C577" s="514"/>
      <c r="D577" s="528"/>
      <c r="E577" s="525"/>
      <c r="F577" s="532"/>
      <c r="G577" s="532"/>
      <c r="H577" s="435" t="str">
        <f t="shared" ca="1" si="38"/>
        <v/>
      </c>
      <c r="I577" s="532"/>
      <c r="J577" s="532"/>
      <c r="K577" s="436" t="str">
        <f t="shared" ca="1" si="39"/>
        <v/>
      </c>
      <c r="L577" s="522"/>
      <c r="M577" s="523" t="str">
        <f t="shared" si="40"/>
        <v/>
      </c>
      <c r="N577" s="533"/>
      <c r="O577" s="421"/>
    </row>
    <row r="578" spans="1:15" ht="12.95" customHeight="1">
      <c r="A578" s="514"/>
      <c r="B578" s="514"/>
      <c r="C578" s="514"/>
      <c r="D578" s="528"/>
      <c r="E578" s="558"/>
      <c r="F578" s="526"/>
      <c r="G578" s="532"/>
      <c r="H578" s="435" t="str">
        <f t="shared" ca="1" si="38"/>
        <v/>
      </c>
      <c r="I578" s="532"/>
      <c r="J578" s="526"/>
      <c r="K578" s="436" t="str">
        <f t="shared" ca="1" si="39"/>
        <v/>
      </c>
      <c r="L578" s="528"/>
      <c r="M578" s="523" t="str">
        <f t="shared" si="40"/>
        <v/>
      </c>
      <c r="N578" s="530"/>
      <c r="O578" s="421"/>
    </row>
    <row r="579" spans="1:15" ht="12.95" customHeight="1">
      <c r="A579" s="514"/>
      <c r="B579" s="514"/>
      <c r="C579" s="514"/>
      <c r="D579" s="528"/>
      <c r="E579" s="553"/>
      <c r="F579" s="526"/>
      <c r="G579" s="532"/>
      <c r="H579" s="435" t="str">
        <f t="shared" ca="1" si="38"/>
        <v/>
      </c>
      <c r="I579" s="532"/>
      <c r="J579" s="526"/>
      <c r="K579" s="436" t="str">
        <f t="shared" ca="1" si="39"/>
        <v/>
      </c>
      <c r="L579" s="528"/>
      <c r="M579" s="523" t="str">
        <f t="shared" si="40"/>
        <v/>
      </c>
      <c r="N579" s="530"/>
      <c r="O579" s="421"/>
    </row>
    <row r="580" spans="1:15" ht="12.95" customHeight="1">
      <c r="A580" s="514"/>
      <c r="B580" s="514"/>
      <c r="C580" s="514"/>
      <c r="D580" s="528"/>
      <c r="E580" s="562"/>
      <c r="F580" s="526"/>
      <c r="G580" s="532"/>
      <c r="H580" s="435" t="str">
        <f t="shared" ca="1" si="38"/>
        <v/>
      </c>
      <c r="I580" s="532"/>
      <c r="J580" s="526"/>
      <c r="K580" s="436" t="str">
        <f t="shared" ca="1" si="39"/>
        <v/>
      </c>
      <c r="L580" s="522"/>
      <c r="M580" s="523" t="str">
        <f t="shared" si="40"/>
        <v/>
      </c>
      <c r="N580" s="530"/>
      <c r="O580" s="421"/>
    </row>
    <row r="581" spans="1:15" ht="12.95" customHeight="1">
      <c r="A581" s="514"/>
      <c r="B581" s="514"/>
      <c r="C581" s="514"/>
      <c r="D581" s="528"/>
      <c r="E581" s="517"/>
      <c r="F581" s="526"/>
      <c r="G581" s="532"/>
      <c r="H581" s="435" t="str">
        <f t="shared" ca="1" si="38"/>
        <v/>
      </c>
      <c r="I581" s="532"/>
      <c r="J581" s="526"/>
      <c r="K581" s="436" t="str">
        <f t="shared" ca="1" si="39"/>
        <v/>
      </c>
      <c r="L581" s="522"/>
      <c r="M581" s="523" t="str">
        <f t="shared" si="40"/>
        <v/>
      </c>
      <c r="N581" s="530"/>
      <c r="O581" s="421"/>
    </row>
    <row r="582" spans="1:15" ht="12.95" customHeight="1">
      <c r="A582" s="514"/>
      <c r="B582" s="514"/>
      <c r="C582" s="514"/>
      <c r="D582" s="528"/>
      <c r="E582" s="525"/>
      <c r="F582" s="526"/>
      <c r="G582" s="532"/>
      <c r="H582" s="435" t="str">
        <f t="shared" ca="1" si="38"/>
        <v/>
      </c>
      <c r="I582" s="532"/>
      <c r="J582" s="526"/>
      <c r="K582" s="436" t="str">
        <f t="shared" ca="1" si="39"/>
        <v/>
      </c>
      <c r="L582" s="522"/>
      <c r="M582" s="523" t="str">
        <f t="shared" si="40"/>
        <v/>
      </c>
      <c r="N582" s="530"/>
      <c r="O582" s="421"/>
    </row>
    <row r="583" spans="1:15" ht="12.95" customHeight="1">
      <c r="A583" s="514"/>
      <c r="B583" s="514"/>
      <c r="C583" s="514"/>
      <c r="D583" s="516"/>
      <c r="E583" s="517"/>
      <c r="F583" s="520"/>
      <c r="G583" s="520"/>
      <c r="H583" s="435" t="str">
        <f t="shared" ca="1" si="38"/>
        <v/>
      </c>
      <c r="I583" s="526"/>
      <c r="J583" s="526"/>
      <c r="K583" s="436" t="str">
        <f t="shared" ca="1" si="39"/>
        <v/>
      </c>
      <c r="L583" s="522"/>
      <c r="M583" s="523" t="str">
        <f t="shared" si="40"/>
        <v/>
      </c>
      <c r="N583" s="552"/>
      <c r="O583" s="421"/>
    </row>
    <row r="584" spans="1:15" ht="12.95" customHeight="1">
      <c r="A584" s="514"/>
      <c r="B584" s="514"/>
      <c r="C584" s="514"/>
      <c r="D584" s="516"/>
      <c r="E584" s="517"/>
      <c r="F584" s="526"/>
      <c r="G584" s="532"/>
      <c r="H584" s="435" t="str">
        <f t="shared" ca="1" si="38"/>
        <v/>
      </c>
      <c r="I584" s="532"/>
      <c r="J584" s="526"/>
      <c r="K584" s="436" t="str">
        <f t="shared" ca="1" si="39"/>
        <v/>
      </c>
      <c r="L584" s="528"/>
      <c r="M584" s="523" t="str">
        <f t="shared" si="40"/>
        <v/>
      </c>
      <c r="N584" s="530"/>
      <c r="O584" s="421"/>
    </row>
    <row r="585" spans="1:15" ht="12.95" customHeight="1">
      <c r="A585" s="514"/>
      <c r="B585" s="514"/>
      <c r="C585" s="514"/>
      <c r="D585" s="516"/>
      <c r="E585" s="525"/>
      <c r="F585" s="520"/>
      <c r="G585" s="520"/>
      <c r="H585" s="435" t="str">
        <f t="shared" ca="1" si="38"/>
        <v/>
      </c>
      <c r="I585" s="520"/>
      <c r="J585" s="526"/>
      <c r="K585" s="436" t="str">
        <f t="shared" ca="1" si="39"/>
        <v/>
      </c>
      <c r="L585" s="522"/>
      <c r="M585" s="523" t="str">
        <f t="shared" si="40"/>
        <v/>
      </c>
      <c r="N585" s="533"/>
      <c r="O585" s="421"/>
    </row>
    <row r="586" spans="1:15" ht="12.95" customHeight="1">
      <c r="A586" s="514"/>
      <c r="B586" s="514"/>
      <c r="C586" s="514"/>
      <c r="D586" s="528"/>
      <c r="E586" s="517"/>
      <c r="F586" s="526"/>
      <c r="G586" s="532"/>
      <c r="H586" s="435" t="str">
        <f t="shared" ca="1" si="38"/>
        <v/>
      </c>
      <c r="I586" s="532"/>
      <c r="J586" s="526"/>
      <c r="K586" s="436" t="str">
        <f t="shared" ca="1" si="39"/>
        <v/>
      </c>
      <c r="L586" s="528"/>
      <c r="M586" s="523" t="str">
        <f t="shared" si="40"/>
        <v/>
      </c>
      <c r="N586" s="530"/>
      <c r="O586" s="421"/>
    </row>
    <row r="587" spans="1:15" ht="12.95" customHeight="1">
      <c r="A587" s="514"/>
      <c r="B587" s="514"/>
      <c r="C587" s="514"/>
      <c r="D587" s="516"/>
      <c r="E587" s="525"/>
      <c r="F587" s="520"/>
      <c r="G587" s="520"/>
      <c r="H587" s="435" t="str">
        <f t="shared" ca="1" si="38"/>
        <v/>
      </c>
      <c r="I587" s="520"/>
      <c r="J587" s="526"/>
      <c r="K587" s="436" t="str">
        <f t="shared" ca="1" si="39"/>
        <v/>
      </c>
      <c r="L587" s="522"/>
      <c r="M587" s="523" t="str">
        <f t="shared" si="40"/>
        <v/>
      </c>
      <c r="N587" s="533"/>
      <c r="O587" s="421"/>
    </row>
    <row r="588" spans="1:15" ht="12.95" customHeight="1">
      <c r="A588" s="514"/>
      <c r="B588" s="514"/>
      <c r="C588" s="514"/>
      <c r="D588" s="516"/>
      <c r="E588" s="517"/>
      <c r="F588" s="520"/>
      <c r="G588" s="520"/>
      <c r="H588" s="435" t="str">
        <f t="shared" ca="1" si="38"/>
        <v/>
      </c>
      <c r="I588" s="520"/>
      <c r="J588" s="521"/>
      <c r="K588" s="436" t="str">
        <f t="shared" ca="1" si="39"/>
        <v/>
      </c>
      <c r="L588" s="522"/>
      <c r="M588" s="523" t="str">
        <f t="shared" si="40"/>
        <v/>
      </c>
      <c r="N588" s="533"/>
      <c r="O588" s="421"/>
    </row>
    <row r="589" spans="1:15" ht="12.95" customHeight="1">
      <c r="A589" s="514"/>
      <c r="B589" s="514"/>
      <c r="C589" s="514"/>
      <c r="D589" s="516"/>
      <c r="E589" s="517"/>
      <c r="F589" s="520"/>
      <c r="G589" s="520"/>
      <c r="H589" s="435" t="str">
        <f t="shared" ca="1" si="38"/>
        <v/>
      </c>
      <c r="I589" s="520"/>
      <c r="J589" s="521"/>
      <c r="K589" s="436" t="str">
        <f t="shared" ca="1" si="39"/>
        <v/>
      </c>
      <c r="L589" s="522"/>
      <c r="M589" s="523" t="str">
        <f t="shared" si="40"/>
        <v/>
      </c>
      <c r="N589" s="533"/>
      <c r="O589" s="440"/>
    </row>
    <row r="590" spans="1:15" ht="12.95" customHeight="1">
      <c r="A590" s="514"/>
      <c r="B590" s="514"/>
      <c r="C590" s="514"/>
      <c r="D590" s="516"/>
      <c r="E590" s="517"/>
      <c r="F590" s="520"/>
      <c r="G590" s="520"/>
      <c r="H590" s="435" t="str">
        <f t="shared" ca="1" si="38"/>
        <v/>
      </c>
      <c r="I590" s="520"/>
      <c r="J590" s="521"/>
      <c r="K590" s="436" t="str">
        <f t="shared" ca="1" si="39"/>
        <v/>
      </c>
      <c r="L590" s="522"/>
      <c r="M590" s="523" t="str">
        <f t="shared" si="40"/>
        <v/>
      </c>
      <c r="N590" s="533"/>
      <c r="O590" s="421"/>
    </row>
    <row r="591" spans="1:15" ht="12.95" customHeight="1">
      <c r="A591" s="514"/>
      <c r="B591" s="514"/>
      <c r="C591" s="514"/>
      <c r="D591" s="528"/>
      <c r="E591" s="517"/>
      <c r="F591" s="526"/>
      <c r="G591" s="537"/>
      <c r="H591" s="435" t="str">
        <f t="shared" ca="1" si="38"/>
        <v/>
      </c>
      <c r="I591" s="526"/>
      <c r="J591" s="526"/>
      <c r="K591" s="436" t="str">
        <f t="shared" ca="1" si="39"/>
        <v/>
      </c>
      <c r="L591" s="528"/>
      <c r="M591" s="523" t="str">
        <f t="shared" si="40"/>
        <v/>
      </c>
      <c r="N591" s="533"/>
      <c r="O591" s="421"/>
    </row>
    <row r="592" spans="1:15" ht="12.95" customHeight="1">
      <c r="A592" s="514"/>
      <c r="B592" s="514"/>
      <c r="C592" s="514"/>
      <c r="D592" s="528"/>
      <c r="E592" s="328"/>
      <c r="F592" s="526"/>
      <c r="G592" s="537"/>
      <c r="H592" s="435" t="str">
        <f t="shared" ca="1" si="38"/>
        <v/>
      </c>
      <c r="I592" s="526"/>
      <c r="J592" s="526"/>
      <c r="K592" s="436" t="str">
        <f t="shared" ca="1" si="39"/>
        <v/>
      </c>
      <c r="L592" s="540"/>
      <c r="M592" s="523" t="str">
        <f t="shared" si="40"/>
        <v/>
      </c>
      <c r="N592" s="533"/>
      <c r="O592" s="421"/>
    </row>
    <row r="593" spans="1:15" ht="12.95" customHeight="1">
      <c r="A593" s="514"/>
      <c r="B593" s="514"/>
      <c r="C593" s="514"/>
      <c r="D593" s="528"/>
      <c r="E593" s="328"/>
      <c r="F593" s="526"/>
      <c r="G593" s="537"/>
      <c r="H593" s="435" t="str">
        <f t="shared" ca="1" si="38"/>
        <v/>
      </c>
      <c r="I593" s="526"/>
      <c r="J593" s="526"/>
      <c r="K593" s="436" t="str">
        <f t="shared" ca="1" si="39"/>
        <v/>
      </c>
      <c r="L593" s="540"/>
      <c r="M593" s="523" t="str">
        <f t="shared" si="40"/>
        <v/>
      </c>
      <c r="N593" s="533"/>
      <c r="O593" s="421"/>
    </row>
    <row r="594" spans="1:15" ht="12.95" customHeight="1">
      <c r="A594" s="514"/>
      <c r="B594" s="514"/>
      <c r="C594" s="514"/>
      <c r="D594" s="528"/>
      <c r="E594" s="328"/>
      <c r="F594" s="526"/>
      <c r="G594" s="537"/>
      <c r="H594" s="435" t="str">
        <f t="shared" ca="1" si="38"/>
        <v/>
      </c>
      <c r="I594" s="526"/>
      <c r="J594" s="526"/>
      <c r="K594" s="436" t="str">
        <f t="shared" ca="1" si="39"/>
        <v/>
      </c>
      <c r="L594" s="540"/>
      <c r="M594" s="523" t="str">
        <f t="shared" si="40"/>
        <v/>
      </c>
      <c r="N594" s="533"/>
      <c r="O594" s="421"/>
    </row>
    <row r="595" spans="1:15" ht="12.95" customHeight="1">
      <c r="A595" s="514"/>
      <c r="B595" s="514"/>
      <c r="C595" s="514"/>
      <c r="D595" s="528"/>
      <c r="E595" s="328"/>
      <c r="F595" s="526"/>
      <c r="G595" s="537"/>
      <c r="H595" s="435" t="str">
        <f t="shared" ca="1" si="38"/>
        <v/>
      </c>
      <c r="I595" s="526"/>
      <c r="J595" s="526"/>
      <c r="K595" s="436" t="str">
        <f t="shared" ca="1" si="39"/>
        <v/>
      </c>
      <c r="L595" s="540"/>
      <c r="M595" s="523" t="str">
        <f t="shared" si="40"/>
        <v/>
      </c>
      <c r="N595" s="533"/>
      <c r="O595" s="421"/>
    </row>
    <row r="596" spans="1:15" ht="12.95" customHeight="1">
      <c r="A596" s="572"/>
      <c r="B596" s="514"/>
      <c r="C596" s="514"/>
      <c r="D596" s="516"/>
      <c r="E596" s="517"/>
      <c r="F596" s="526"/>
      <c r="G596" s="527"/>
      <c r="H596" s="435" t="str">
        <f t="shared" ca="1" si="38"/>
        <v/>
      </c>
      <c r="I596" s="573"/>
      <c r="J596" s="518"/>
      <c r="K596" s="436" t="str">
        <f t="shared" ca="1" si="39"/>
        <v/>
      </c>
      <c r="L596" s="574"/>
      <c r="M596" s="523" t="str">
        <f t="shared" si="40"/>
        <v/>
      </c>
      <c r="N596" s="554"/>
      <c r="O596" s="421"/>
    </row>
    <row r="597" spans="1:15" ht="12.95" customHeight="1">
      <c r="A597" s="572"/>
      <c r="B597" s="514"/>
      <c r="C597" s="514"/>
      <c r="D597" s="516"/>
      <c r="E597" s="525"/>
      <c r="F597" s="526"/>
      <c r="G597" s="527"/>
      <c r="H597" s="435" t="str">
        <f t="shared" ca="1" si="38"/>
        <v/>
      </c>
      <c r="I597" s="573"/>
      <c r="J597" s="518"/>
      <c r="K597" s="436" t="str">
        <f t="shared" ca="1" si="39"/>
        <v/>
      </c>
      <c r="L597" s="574"/>
      <c r="M597" s="523" t="str">
        <f t="shared" si="40"/>
        <v/>
      </c>
      <c r="N597" s="554"/>
      <c r="O597" s="421"/>
    </row>
    <row r="598" spans="1:15" ht="12.95" customHeight="1">
      <c r="A598" s="572"/>
      <c r="B598" s="514"/>
      <c r="C598" s="514"/>
      <c r="D598" s="516"/>
      <c r="E598" s="575"/>
      <c r="F598" s="526"/>
      <c r="G598" s="532"/>
      <c r="H598" s="435" t="str">
        <f t="shared" ca="1" si="38"/>
        <v/>
      </c>
      <c r="I598" s="576"/>
      <c r="J598" s="518"/>
      <c r="K598" s="436" t="str">
        <f t="shared" ca="1" si="39"/>
        <v/>
      </c>
      <c r="L598" s="574"/>
      <c r="M598" s="523" t="str">
        <f t="shared" si="40"/>
        <v/>
      </c>
      <c r="N598" s="554"/>
      <c r="O598" s="421"/>
    </row>
    <row r="599" spans="1:15" ht="12.95" customHeight="1">
      <c r="A599" s="572"/>
      <c r="B599" s="514"/>
      <c r="C599" s="514"/>
      <c r="D599" s="516"/>
      <c r="E599" s="575"/>
      <c r="F599" s="526"/>
      <c r="G599" s="532"/>
      <c r="H599" s="435" t="str">
        <f t="shared" ca="1" si="38"/>
        <v/>
      </c>
      <c r="I599" s="550"/>
      <c r="J599" s="518"/>
      <c r="K599" s="436" t="str">
        <f t="shared" ca="1" si="39"/>
        <v/>
      </c>
      <c r="L599" s="574"/>
      <c r="M599" s="523" t="str">
        <f t="shared" si="40"/>
        <v/>
      </c>
      <c r="N599" s="577"/>
      <c r="O599" s="421"/>
    </row>
    <row r="600" spans="1:15" ht="12.95" customHeight="1">
      <c r="A600" s="578"/>
      <c r="B600" s="514"/>
      <c r="C600" s="514"/>
      <c r="D600" s="516"/>
      <c r="E600" s="575"/>
      <c r="F600" s="526"/>
      <c r="G600" s="532"/>
      <c r="H600" s="435" t="str">
        <f t="shared" ca="1" si="38"/>
        <v/>
      </c>
      <c r="I600" s="550"/>
      <c r="J600" s="518"/>
      <c r="K600" s="436" t="str">
        <f t="shared" ca="1" si="39"/>
        <v/>
      </c>
      <c r="L600" s="574"/>
      <c r="M600" s="523" t="str">
        <f t="shared" si="40"/>
        <v/>
      </c>
      <c r="N600" s="579"/>
      <c r="O600" s="421"/>
    </row>
    <row r="601" spans="1:15" ht="12.95" customHeight="1">
      <c r="A601" s="572"/>
      <c r="B601" s="514"/>
      <c r="C601" s="514"/>
      <c r="D601" s="516"/>
      <c r="E601" s="575"/>
      <c r="F601" s="526"/>
      <c r="G601" s="537"/>
      <c r="H601" s="435" t="str">
        <f t="shared" ca="1" si="38"/>
        <v/>
      </c>
      <c r="I601" s="518"/>
      <c r="J601" s="518"/>
      <c r="K601" s="436" t="str">
        <f t="shared" ca="1" si="39"/>
        <v/>
      </c>
      <c r="L601" s="574"/>
      <c r="M601" s="523" t="str">
        <f t="shared" si="40"/>
        <v/>
      </c>
      <c r="N601" s="579"/>
      <c r="O601" s="421"/>
    </row>
    <row r="602" spans="1:15" ht="12.95" customHeight="1">
      <c r="A602" s="572"/>
      <c r="B602" s="514"/>
      <c r="C602" s="514"/>
      <c r="D602" s="516"/>
      <c r="E602" s="575"/>
      <c r="F602" s="526"/>
      <c r="G602" s="537"/>
      <c r="H602" s="435" t="str">
        <f t="shared" ca="1" si="38"/>
        <v/>
      </c>
      <c r="I602" s="518"/>
      <c r="J602" s="518"/>
      <c r="K602" s="436" t="str">
        <f t="shared" ca="1" si="39"/>
        <v/>
      </c>
      <c r="L602" s="574"/>
      <c r="M602" s="523" t="str">
        <f t="shared" si="40"/>
        <v/>
      </c>
      <c r="N602" s="579"/>
      <c r="O602" s="421"/>
    </row>
    <row r="603" spans="1:15" ht="12.95" customHeight="1">
      <c r="A603" s="580"/>
      <c r="B603" s="514"/>
      <c r="C603" s="514"/>
      <c r="D603" s="516"/>
      <c r="E603" s="563"/>
      <c r="F603" s="526"/>
      <c r="G603" s="532"/>
      <c r="H603" s="435" t="str">
        <f t="shared" ca="1" si="38"/>
        <v/>
      </c>
      <c r="I603" s="550"/>
      <c r="J603" s="518"/>
      <c r="K603" s="436" t="str">
        <f t="shared" ca="1" si="39"/>
        <v/>
      </c>
      <c r="L603" s="574"/>
      <c r="M603" s="523" t="str">
        <f t="shared" si="40"/>
        <v/>
      </c>
      <c r="N603" s="579"/>
      <c r="O603" s="421"/>
    </row>
    <row r="604" spans="1:15" ht="12.95" customHeight="1">
      <c r="A604" s="580"/>
      <c r="B604" s="514"/>
      <c r="C604" s="514"/>
      <c r="D604" s="516"/>
      <c r="E604" s="562"/>
      <c r="F604" s="526"/>
      <c r="G604" s="532"/>
      <c r="H604" s="435" t="str">
        <f t="shared" ca="1" si="38"/>
        <v/>
      </c>
      <c r="I604" s="550"/>
      <c r="J604" s="518"/>
      <c r="K604" s="436" t="str">
        <f t="shared" ca="1" si="39"/>
        <v/>
      </c>
      <c r="L604" s="574"/>
      <c r="M604" s="523" t="str">
        <f t="shared" si="40"/>
        <v/>
      </c>
      <c r="N604" s="579"/>
      <c r="O604" s="421"/>
    </row>
    <row r="605" spans="1:15" ht="12.95" customHeight="1">
      <c r="A605" s="580"/>
      <c r="B605" s="514"/>
      <c r="C605" s="514"/>
      <c r="D605" s="516"/>
      <c r="E605" s="562"/>
      <c r="F605" s="526"/>
      <c r="G605" s="532"/>
      <c r="H605" s="435" t="str">
        <f t="shared" ca="1" si="38"/>
        <v/>
      </c>
      <c r="I605" s="550"/>
      <c r="J605" s="518"/>
      <c r="K605" s="436" t="str">
        <f t="shared" ca="1" si="39"/>
        <v/>
      </c>
      <c r="L605" s="574"/>
      <c r="M605" s="523" t="str">
        <f t="shared" si="40"/>
        <v/>
      </c>
      <c r="N605" s="579"/>
      <c r="O605" s="421"/>
    </row>
    <row r="606" spans="1:15" ht="12.95" customHeight="1">
      <c r="A606" s="574"/>
      <c r="B606" s="514"/>
      <c r="C606" s="514"/>
      <c r="D606" s="572"/>
      <c r="E606" s="581"/>
      <c r="F606" s="526"/>
      <c r="G606" s="537"/>
      <c r="H606" s="435" t="str">
        <f t="shared" ca="1" si="38"/>
        <v/>
      </c>
      <c r="I606" s="518"/>
      <c r="J606" s="518"/>
      <c r="K606" s="436" t="str">
        <f t="shared" ca="1" si="39"/>
        <v/>
      </c>
      <c r="L606" s="574"/>
      <c r="M606" s="523" t="str">
        <f t="shared" si="40"/>
        <v/>
      </c>
      <c r="N606" s="579"/>
      <c r="O606" s="421"/>
    </row>
    <row r="607" spans="1:15" ht="12.95" customHeight="1">
      <c r="A607" s="574"/>
      <c r="B607" s="514"/>
      <c r="C607" s="514"/>
      <c r="D607" s="572"/>
      <c r="E607" s="581"/>
      <c r="F607" s="526"/>
      <c r="G607" s="537"/>
      <c r="H607" s="435" t="str">
        <f t="shared" ca="1" si="38"/>
        <v/>
      </c>
      <c r="I607" s="518"/>
      <c r="J607" s="518"/>
      <c r="K607" s="436" t="str">
        <f t="shared" ca="1" si="39"/>
        <v/>
      </c>
      <c r="L607" s="574"/>
      <c r="M607" s="523" t="str">
        <f t="shared" si="40"/>
        <v/>
      </c>
      <c r="N607" s="579"/>
      <c r="O607" s="421"/>
    </row>
    <row r="608" spans="1:15" ht="12.95" customHeight="1">
      <c r="A608" s="574"/>
      <c r="B608" s="514"/>
      <c r="C608" s="514"/>
      <c r="D608" s="572"/>
      <c r="E608" s="582"/>
      <c r="F608" s="526"/>
      <c r="G608" s="537"/>
      <c r="H608" s="435" t="str">
        <f t="shared" ca="1" si="38"/>
        <v/>
      </c>
      <c r="I608" s="518"/>
      <c r="J608" s="518"/>
      <c r="K608" s="436" t="str">
        <f t="shared" ca="1" si="39"/>
        <v/>
      </c>
      <c r="L608" s="574"/>
      <c r="M608" s="523" t="str">
        <f t="shared" si="40"/>
        <v/>
      </c>
      <c r="N608" s="579"/>
      <c r="O608" s="421"/>
    </row>
    <row r="609" spans="1:15" ht="12.95" customHeight="1">
      <c r="A609" s="574"/>
      <c r="B609" s="514"/>
      <c r="C609" s="514"/>
      <c r="D609" s="572"/>
      <c r="E609" s="581"/>
      <c r="F609" s="526"/>
      <c r="G609" s="537"/>
      <c r="H609" s="435" t="str">
        <f t="shared" ca="1" si="38"/>
        <v/>
      </c>
      <c r="I609" s="518"/>
      <c r="J609" s="518"/>
      <c r="K609" s="436" t="str">
        <f t="shared" ca="1" si="39"/>
        <v/>
      </c>
      <c r="L609" s="574"/>
      <c r="M609" s="523" t="str">
        <f t="shared" si="40"/>
        <v/>
      </c>
      <c r="N609" s="579"/>
      <c r="O609" s="421"/>
    </row>
    <row r="610" spans="1:15" ht="12.95" customHeight="1">
      <c r="A610" s="583"/>
      <c r="B610" s="514"/>
      <c r="C610" s="514"/>
      <c r="D610" s="584"/>
      <c r="E610" s="585"/>
      <c r="F610" s="586"/>
      <c r="G610" s="587"/>
      <c r="H610" s="435" t="str">
        <f t="shared" ca="1" si="38"/>
        <v/>
      </c>
      <c r="I610" s="588"/>
      <c r="J610" s="588"/>
      <c r="K610" s="436" t="str">
        <f t="shared" ca="1" si="39"/>
        <v/>
      </c>
      <c r="L610" s="583"/>
      <c r="M610" s="523" t="str">
        <f t="shared" si="40"/>
        <v/>
      </c>
      <c r="N610" s="589"/>
      <c r="O610" s="421"/>
    </row>
    <row r="611" spans="1:15" ht="12.95" customHeight="1">
      <c r="A611" s="572"/>
      <c r="B611" s="514"/>
      <c r="C611" s="514"/>
      <c r="D611" s="516"/>
      <c r="E611" s="563"/>
      <c r="F611" s="526"/>
      <c r="G611" s="532"/>
      <c r="H611" s="435" t="str">
        <f t="shared" ca="1" si="38"/>
        <v/>
      </c>
      <c r="I611" s="550"/>
      <c r="J611" s="590"/>
      <c r="K611" s="436" t="str">
        <f t="shared" ca="1" si="39"/>
        <v/>
      </c>
      <c r="L611" s="574"/>
      <c r="M611" s="523" t="str">
        <f t="shared" si="40"/>
        <v/>
      </c>
      <c r="N611" s="591"/>
      <c r="O611" s="421"/>
    </row>
    <row r="612" spans="1:15" ht="12.95" customHeight="1">
      <c r="A612" s="572"/>
      <c r="B612" s="514"/>
      <c r="C612" s="514"/>
      <c r="D612" s="516"/>
      <c r="E612" s="563"/>
      <c r="F612" s="526"/>
      <c r="G612" s="532"/>
      <c r="H612" s="435" t="str">
        <f t="shared" ca="1" si="38"/>
        <v/>
      </c>
      <c r="I612" s="550"/>
      <c r="J612" s="590"/>
      <c r="K612" s="436" t="str">
        <f t="shared" ca="1" si="39"/>
        <v/>
      </c>
      <c r="L612" s="574"/>
      <c r="M612" s="523" t="str">
        <f t="shared" si="40"/>
        <v/>
      </c>
      <c r="N612" s="591"/>
      <c r="O612" s="421"/>
    </row>
    <row r="613" spans="1:15" ht="12.95" customHeight="1">
      <c r="A613" s="572"/>
      <c r="B613" s="514"/>
      <c r="C613" s="514"/>
      <c r="D613" s="516"/>
      <c r="E613" s="575"/>
      <c r="F613" s="526"/>
      <c r="G613" s="532"/>
      <c r="H613" s="435" t="str">
        <f t="shared" ca="1" si="38"/>
        <v/>
      </c>
      <c r="I613" s="550"/>
      <c r="J613" s="590"/>
      <c r="K613" s="436" t="str">
        <f t="shared" ca="1" si="39"/>
        <v/>
      </c>
      <c r="L613" s="574"/>
      <c r="M613" s="523" t="str">
        <f t="shared" si="40"/>
        <v/>
      </c>
      <c r="N613" s="591"/>
      <c r="O613" s="421"/>
    </row>
    <row r="614" spans="1:15" ht="12.95" customHeight="1">
      <c r="A614" s="572"/>
      <c r="B614" s="514"/>
      <c r="C614" s="514"/>
      <c r="D614" s="516"/>
      <c r="E614" s="563"/>
      <c r="F614" s="526"/>
      <c r="G614" s="532"/>
      <c r="H614" s="435" t="str">
        <f t="shared" ca="1" si="38"/>
        <v/>
      </c>
      <c r="I614" s="550"/>
      <c r="J614" s="590"/>
      <c r="K614" s="436" t="str">
        <f t="shared" ca="1" si="39"/>
        <v/>
      </c>
      <c r="L614" s="574"/>
      <c r="M614" s="523" t="str">
        <f t="shared" si="40"/>
        <v/>
      </c>
      <c r="N614" s="591"/>
      <c r="O614" s="421"/>
    </row>
    <row r="615" spans="1:15" ht="12.95" customHeight="1">
      <c r="A615" s="572"/>
      <c r="B615" s="514"/>
      <c r="C615" s="514"/>
      <c r="D615" s="516"/>
      <c r="E615" s="562"/>
      <c r="F615" s="526"/>
      <c r="G615" s="532"/>
      <c r="H615" s="435" t="str">
        <f t="shared" ca="1" si="38"/>
        <v/>
      </c>
      <c r="I615" s="550"/>
      <c r="J615" s="590"/>
      <c r="K615" s="436" t="str">
        <f t="shared" ca="1" si="39"/>
        <v/>
      </c>
      <c r="L615" s="574"/>
      <c r="M615" s="523" t="str">
        <f t="shared" si="40"/>
        <v/>
      </c>
      <c r="N615" s="591"/>
      <c r="O615" s="421"/>
    </row>
    <row r="616" spans="1:15" ht="12.95" customHeight="1">
      <c r="A616" s="572"/>
      <c r="B616" s="514"/>
      <c r="C616" s="514"/>
      <c r="D616" s="516"/>
      <c r="E616" s="562"/>
      <c r="F616" s="526"/>
      <c r="G616" s="532"/>
      <c r="H616" s="435" t="str">
        <f t="shared" ca="1" si="38"/>
        <v/>
      </c>
      <c r="I616" s="550"/>
      <c r="J616" s="590"/>
      <c r="K616" s="436" t="str">
        <f t="shared" ca="1" si="39"/>
        <v/>
      </c>
      <c r="L616" s="574"/>
      <c r="M616" s="523" t="str">
        <f t="shared" si="40"/>
        <v/>
      </c>
      <c r="N616" s="591"/>
      <c r="O616" s="421"/>
    </row>
    <row r="617" spans="1:15" ht="12.95" customHeight="1">
      <c r="A617" s="572"/>
      <c r="B617" s="514"/>
      <c r="C617" s="514"/>
      <c r="D617" s="516"/>
      <c r="E617" s="562"/>
      <c r="F617" s="526"/>
      <c r="G617" s="532"/>
      <c r="H617" s="435" t="str">
        <f t="shared" ca="1" si="38"/>
        <v/>
      </c>
      <c r="I617" s="550"/>
      <c r="J617" s="590"/>
      <c r="K617" s="436" t="str">
        <f t="shared" ca="1" si="39"/>
        <v/>
      </c>
      <c r="L617" s="574"/>
      <c r="M617" s="523" t="str">
        <f t="shared" si="40"/>
        <v/>
      </c>
      <c r="N617" s="591"/>
      <c r="O617" s="421"/>
    </row>
    <row r="618" spans="1:15" ht="12.95" customHeight="1">
      <c r="A618" s="572"/>
      <c r="B618" s="514"/>
      <c r="C618" s="514"/>
      <c r="D618" s="516"/>
      <c r="E618" s="562"/>
      <c r="F618" s="526"/>
      <c r="G618" s="532"/>
      <c r="H618" s="435" t="str">
        <f t="shared" ca="1" si="38"/>
        <v/>
      </c>
      <c r="I618" s="550"/>
      <c r="J618" s="590"/>
      <c r="K618" s="436" t="str">
        <f t="shared" ca="1" si="39"/>
        <v/>
      </c>
      <c r="L618" s="574"/>
      <c r="M618" s="523" t="str">
        <f t="shared" si="40"/>
        <v/>
      </c>
      <c r="N618" s="591"/>
      <c r="O618" s="421"/>
    </row>
    <row r="619" spans="1:15" ht="12.95" customHeight="1">
      <c r="A619" s="572"/>
      <c r="B619" s="514"/>
      <c r="C619" s="514"/>
      <c r="D619" s="516"/>
      <c r="E619" s="562"/>
      <c r="F619" s="526"/>
      <c r="G619" s="532"/>
      <c r="H619" s="435" t="str">
        <f t="shared" ca="1" si="38"/>
        <v/>
      </c>
      <c r="I619" s="550"/>
      <c r="J619" s="590"/>
      <c r="K619" s="436" t="str">
        <f t="shared" ca="1" si="39"/>
        <v/>
      </c>
      <c r="L619" s="574"/>
      <c r="M619" s="523" t="str">
        <f t="shared" si="40"/>
        <v/>
      </c>
      <c r="N619" s="591"/>
      <c r="O619" s="421"/>
    </row>
    <row r="620" spans="1:15" ht="12.95" customHeight="1">
      <c r="A620" s="572"/>
      <c r="B620" s="514"/>
      <c r="C620" s="514"/>
      <c r="D620" s="516"/>
      <c r="E620" s="563"/>
      <c r="F620" s="526"/>
      <c r="G620" s="532"/>
      <c r="H620" s="435" t="str">
        <f t="shared" ca="1" si="38"/>
        <v/>
      </c>
      <c r="I620" s="550"/>
      <c r="J620" s="590"/>
      <c r="K620" s="436" t="str">
        <f t="shared" ca="1" si="39"/>
        <v/>
      </c>
      <c r="L620" s="574"/>
      <c r="M620" s="523" t="str">
        <f t="shared" si="40"/>
        <v/>
      </c>
      <c r="N620" s="591"/>
      <c r="O620" s="421"/>
    </row>
    <row r="621" spans="1:15" ht="12.95" customHeight="1">
      <c r="A621" s="572"/>
      <c r="B621" s="514"/>
      <c r="C621" s="514"/>
      <c r="D621" s="516"/>
      <c r="E621" s="562"/>
      <c r="F621" s="526"/>
      <c r="G621" s="532"/>
      <c r="H621" s="435" t="str">
        <f t="shared" ca="1" si="38"/>
        <v/>
      </c>
      <c r="I621" s="550"/>
      <c r="J621" s="590"/>
      <c r="K621" s="436" t="str">
        <f t="shared" ca="1" si="39"/>
        <v/>
      </c>
      <c r="L621" s="574"/>
      <c r="M621" s="523" t="str">
        <f t="shared" si="40"/>
        <v/>
      </c>
      <c r="N621" s="591"/>
      <c r="O621" s="421"/>
    </row>
    <row r="622" spans="1:15" ht="12.95" customHeight="1">
      <c r="A622" s="572"/>
      <c r="B622" s="514"/>
      <c r="C622" s="514"/>
      <c r="D622" s="516"/>
      <c r="E622" s="562"/>
      <c r="F622" s="526"/>
      <c r="G622" s="532"/>
      <c r="H622" s="435" t="str">
        <f t="shared" ca="1" si="38"/>
        <v/>
      </c>
      <c r="I622" s="550"/>
      <c r="J622" s="590"/>
      <c r="K622" s="436" t="str">
        <f t="shared" ca="1" si="39"/>
        <v/>
      </c>
      <c r="L622" s="574"/>
      <c r="M622" s="523" t="str">
        <f t="shared" si="40"/>
        <v/>
      </c>
      <c r="N622" s="591"/>
      <c r="O622" s="421"/>
    </row>
    <row r="623" spans="1:15" ht="12.95" customHeight="1">
      <c r="A623" s="514"/>
      <c r="B623" s="514"/>
      <c r="C623" s="514"/>
      <c r="D623" s="528"/>
      <c r="E623" s="517"/>
      <c r="F623" s="526"/>
      <c r="G623" s="532"/>
      <c r="H623" s="435" t="str">
        <f t="shared" ca="1" si="38"/>
        <v/>
      </c>
      <c r="I623" s="532"/>
      <c r="J623" s="590"/>
      <c r="K623" s="436" t="str">
        <f t="shared" ca="1" si="39"/>
        <v/>
      </c>
      <c r="L623" s="574"/>
      <c r="M623" s="523" t="str">
        <f t="shared" si="40"/>
        <v/>
      </c>
      <c r="N623" s="591"/>
      <c r="O623" s="421"/>
    </row>
    <row r="624" spans="1:15" ht="12.95" customHeight="1">
      <c r="A624" s="514"/>
      <c r="B624" s="514"/>
      <c r="C624" s="514"/>
      <c r="D624" s="528"/>
      <c r="E624" s="517"/>
      <c r="F624" s="526"/>
      <c r="G624" s="532"/>
      <c r="H624" s="435" t="str">
        <f t="shared" ca="1" si="38"/>
        <v/>
      </c>
      <c r="I624" s="532"/>
      <c r="J624" s="590"/>
      <c r="K624" s="436" t="str">
        <f t="shared" ca="1" si="39"/>
        <v/>
      </c>
      <c r="L624" s="574"/>
      <c r="M624" s="523" t="str">
        <f t="shared" si="40"/>
        <v/>
      </c>
      <c r="N624" s="591"/>
      <c r="O624" s="421"/>
    </row>
    <row r="625" spans="1:15" ht="12.95" customHeight="1">
      <c r="A625" s="514"/>
      <c r="B625" s="514"/>
      <c r="C625" s="514"/>
      <c r="D625" s="528"/>
      <c r="E625" s="517"/>
      <c r="F625" s="526"/>
      <c r="G625" s="532"/>
      <c r="H625" s="435" t="str">
        <f t="shared" ca="1" si="38"/>
        <v/>
      </c>
      <c r="I625" s="532"/>
      <c r="J625" s="590"/>
      <c r="K625" s="436" t="str">
        <f t="shared" ca="1" si="39"/>
        <v/>
      </c>
      <c r="L625" s="574"/>
      <c r="M625" s="523" t="str">
        <f t="shared" si="40"/>
        <v/>
      </c>
      <c r="N625" s="591"/>
      <c r="O625" s="421"/>
    </row>
    <row r="626" spans="1:15" ht="12.95" customHeight="1">
      <c r="A626" s="514"/>
      <c r="B626" s="514"/>
      <c r="C626" s="514"/>
      <c r="D626" s="528"/>
      <c r="E626" s="563"/>
      <c r="F626" s="526"/>
      <c r="G626" s="532"/>
      <c r="H626" s="435" t="str">
        <f t="shared" ca="1" si="38"/>
        <v/>
      </c>
      <c r="I626" s="592"/>
      <c r="J626" s="590"/>
      <c r="K626" s="436" t="str">
        <f t="shared" ca="1" si="39"/>
        <v/>
      </c>
      <c r="L626" s="574"/>
      <c r="M626" s="523" t="str">
        <f t="shared" si="40"/>
        <v/>
      </c>
      <c r="N626" s="591"/>
      <c r="O626" s="421"/>
    </row>
    <row r="627" spans="1:15" ht="12.95" customHeight="1">
      <c r="A627" s="514"/>
      <c r="B627" s="514"/>
      <c r="C627" s="514"/>
      <c r="D627" s="528"/>
      <c r="E627" s="517"/>
      <c r="F627" s="526"/>
      <c r="G627" s="532"/>
      <c r="H627" s="435" t="str">
        <f t="shared" ca="1" si="38"/>
        <v/>
      </c>
      <c r="I627" s="592"/>
      <c r="J627" s="590"/>
      <c r="K627" s="436" t="str">
        <f t="shared" ca="1" si="39"/>
        <v/>
      </c>
      <c r="L627" s="574"/>
      <c r="M627" s="523" t="str">
        <f t="shared" si="40"/>
        <v/>
      </c>
      <c r="N627" s="591"/>
      <c r="O627" s="421"/>
    </row>
    <row r="628" spans="1:15" ht="12.95" customHeight="1">
      <c r="A628" s="514"/>
      <c r="B628" s="514"/>
      <c r="C628" s="514"/>
      <c r="D628" s="528"/>
      <c r="E628" s="517"/>
      <c r="F628" s="526"/>
      <c r="G628" s="526"/>
      <c r="H628" s="435" t="str">
        <f t="shared" ca="1" si="38"/>
        <v/>
      </c>
      <c r="I628" s="593"/>
      <c r="J628" s="590"/>
      <c r="K628" s="436" t="str">
        <f t="shared" ca="1" si="39"/>
        <v/>
      </c>
      <c r="L628" s="574"/>
      <c r="M628" s="523" t="str">
        <f t="shared" si="40"/>
        <v/>
      </c>
      <c r="N628" s="591"/>
      <c r="O628" s="421"/>
    </row>
    <row r="629" spans="1:15" ht="12.95" customHeight="1">
      <c r="A629" s="514"/>
      <c r="B629" s="514"/>
      <c r="C629" s="514"/>
      <c r="D629" s="528"/>
      <c r="E629" s="517"/>
      <c r="F629" s="526"/>
      <c r="G629" s="532"/>
      <c r="H629" s="435" t="str">
        <f t="shared" ca="1" si="38"/>
        <v/>
      </c>
      <c r="I629" s="593"/>
      <c r="J629" s="590"/>
      <c r="K629" s="436" t="str">
        <f t="shared" ca="1" si="39"/>
        <v/>
      </c>
      <c r="L629" s="574"/>
      <c r="M629" s="523" t="str">
        <f t="shared" si="40"/>
        <v/>
      </c>
      <c r="N629" s="591"/>
      <c r="O629" s="421"/>
    </row>
    <row r="630" spans="1:15" ht="12.95" customHeight="1">
      <c r="A630" s="514"/>
      <c r="B630" s="514"/>
      <c r="C630" s="514"/>
      <c r="D630" s="528"/>
      <c r="E630" s="563"/>
      <c r="F630" s="526"/>
      <c r="G630" s="532"/>
      <c r="H630" s="435" t="str">
        <f t="shared" ca="1" si="38"/>
        <v/>
      </c>
      <c r="I630" s="532"/>
      <c r="J630" s="590"/>
      <c r="K630" s="436" t="str">
        <f t="shared" ca="1" si="39"/>
        <v/>
      </c>
      <c r="L630" s="574"/>
      <c r="M630" s="523" t="str">
        <f t="shared" si="40"/>
        <v/>
      </c>
      <c r="N630" s="591"/>
      <c r="O630" s="421"/>
    </row>
    <row r="631" spans="1:15" ht="12.95" customHeight="1">
      <c r="A631" s="514"/>
      <c r="B631" s="514"/>
      <c r="C631" s="514"/>
      <c r="D631" s="528"/>
      <c r="E631" s="562"/>
      <c r="F631" s="526"/>
      <c r="G631" s="532"/>
      <c r="H631" s="435" t="str">
        <f t="shared" ca="1" si="38"/>
        <v/>
      </c>
      <c r="I631" s="532"/>
      <c r="J631" s="590"/>
      <c r="K631" s="436" t="str">
        <f t="shared" ca="1" si="39"/>
        <v/>
      </c>
      <c r="L631" s="574"/>
      <c r="M631" s="523" t="str">
        <f t="shared" si="40"/>
        <v/>
      </c>
      <c r="N631" s="591"/>
      <c r="O631" s="421"/>
    </row>
    <row r="632" spans="1:15" ht="12.95" customHeight="1">
      <c r="A632" s="514"/>
      <c r="B632" s="514"/>
      <c r="C632" s="514"/>
      <c r="D632" s="528"/>
      <c r="E632" s="562"/>
      <c r="F632" s="526"/>
      <c r="G632" s="532"/>
      <c r="H632" s="435" t="str">
        <f t="shared" ca="1" si="38"/>
        <v/>
      </c>
      <c r="I632" s="532"/>
      <c r="J632" s="590"/>
      <c r="K632" s="436" t="str">
        <f t="shared" ca="1" si="39"/>
        <v/>
      </c>
      <c r="L632" s="574"/>
      <c r="M632" s="523" t="str">
        <f t="shared" si="40"/>
        <v/>
      </c>
      <c r="N632" s="591"/>
      <c r="O632" s="421"/>
    </row>
    <row r="633" spans="1:15" ht="12.95" customHeight="1">
      <c r="A633" s="572"/>
      <c r="B633" s="514"/>
      <c r="C633" s="514"/>
      <c r="D633" s="516"/>
      <c r="E633" s="517"/>
      <c r="F633" s="526"/>
      <c r="G633" s="532"/>
      <c r="H633" s="435" t="str">
        <f t="shared" ca="1" si="38"/>
        <v/>
      </c>
      <c r="I633" s="532"/>
      <c r="J633" s="590"/>
      <c r="K633" s="436" t="str">
        <f t="shared" ca="1" si="39"/>
        <v/>
      </c>
      <c r="L633" s="574"/>
      <c r="M633" s="523" t="str">
        <f t="shared" si="40"/>
        <v/>
      </c>
      <c r="N633" s="591"/>
      <c r="O633" s="421"/>
    </row>
    <row r="634" spans="1:15" ht="12.95" customHeight="1">
      <c r="A634" s="572"/>
      <c r="B634" s="514"/>
      <c r="C634" s="514"/>
      <c r="D634" s="516"/>
      <c r="E634" s="525"/>
      <c r="F634" s="526"/>
      <c r="G634" s="532"/>
      <c r="H634" s="435" t="str">
        <f t="shared" ca="1" si="38"/>
        <v/>
      </c>
      <c r="I634" s="532"/>
      <c r="J634" s="590"/>
      <c r="K634" s="436" t="str">
        <f t="shared" ca="1" si="39"/>
        <v/>
      </c>
      <c r="L634" s="574"/>
      <c r="M634" s="523" t="str">
        <f t="shared" si="40"/>
        <v/>
      </c>
      <c r="N634" s="591"/>
      <c r="O634" s="421"/>
    </row>
    <row r="635" spans="1:15" ht="12.95" customHeight="1">
      <c r="A635" s="572"/>
      <c r="B635" s="514"/>
      <c r="C635" s="514"/>
      <c r="D635" s="516"/>
      <c r="E635" s="525"/>
      <c r="F635" s="526"/>
      <c r="G635" s="532"/>
      <c r="H635" s="435" t="str">
        <f t="shared" ca="1" si="38"/>
        <v/>
      </c>
      <c r="I635" s="532"/>
      <c r="J635" s="590"/>
      <c r="K635" s="436" t="str">
        <f t="shared" ca="1" si="39"/>
        <v/>
      </c>
      <c r="L635" s="574"/>
      <c r="M635" s="523" t="str">
        <f t="shared" si="40"/>
        <v/>
      </c>
      <c r="N635" s="591"/>
      <c r="O635" s="421"/>
    </row>
    <row r="636" spans="1:15" ht="12.95" customHeight="1">
      <c r="A636" s="572"/>
      <c r="B636" s="514"/>
      <c r="C636" s="514"/>
      <c r="D636" s="516"/>
      <c r="E636" s="525"/>
      <c r="F636" s="526"/>
      <c r="G636" s="532"/>
      <c r="H636" s="435" t="str">
        <f t="shared" ref="H636:H699" ca="1" si="41">IF(A636&lt;&gt;"",IF(INDIRECT(ADDRESS(ROW()-1,8))="",ROUND(SUM(INDIRECT(ADDRESS(ROW()-2,8)),F636,-G636),2),ROUND(SUM(INDIRECT(ADDRESS(ROW()-1,8)),F636,-G636),2)),"")</f>
        <v/>
      </c>
      <c r="I636" s="532"/>
      <c r="J636" s="590"/>
      <c r="K636" s="436" t="str">
        <f t="shared" ca="1" si="39"/>
        <v/>
      </c>
      <c r="L636" s="574"/>
      <c r="M636" s="523" t="str">
        <f t="shared" si="40"/>
        <v/>
      </c>
      <c r="N636" s="591"/>
      <c r="O636" s="421"/>
    </row>
    <row r="637" spans="1:15" ht="12.95" customHeight="1">
      <c r="A637" s="572"/>
      <c r="B637" s="514"/>
      <c r="C637" s="514"/>
      <c r="D637" s="516"/>
      <c r="E637" s="562"/>
      <c r="F637" s="526"/>
      <c r="G637" s="532"/>
      <c r="H637" s="435" t="str">
        <f t="shared" ca="1" si="41"/>
        <v/>
      </c>
      <c r="I637" s="550"/>
      <c r="J637" s="590"/>
      <c r="K637" s="436" t="str">
        <f t="shared" ref="K637:K700" ca="1" si="42">IF(A637&lt;&gt;"",IF(INDIRECT(ADDRESS(ROW()-1,11))="",ROUND(SUM(INDIRECT(ADDRESS(ROW()-2,11)),I637,-J637),2),ROUND(SUM(INDIRECT(ADDRESS(ROW()-1,11)),I637,-J637),2)),"")</f>
        <v/>
      </c>
      <c r="L637" s="574"/>
      <c r="M637" s="523" t="str">
        <f t="shared" si="40"/>
        <v/>
      </c>
      <c r="N637" s="591"/>
      <c r="O637" s="421"/>
    </row>
    <row r="638" spans="1:15" ht="12.95" customHeight="1">
      <c r="A638" s="572"/>
      <c r="B638" s="514"/>
      <c r="C638" s="514"/>
      <c r="D638" s="516"/>
      <c r="E638" s="562"/>
      <c r="F638" s="526"/>
      <c r="G638" s="532"/>
      <c r="H638" s="435" t="str">
        <f t="shared" ca="1" si="41"/>
        <v/>
      </c>
      <c r="I638" s="550"/>
      <c r="J638" s="590"/>
      <c r="K638" s="436" t="str">
        <f t="shared" ca="1" si="42"/>
        <v/>
      </c>
      <c r="L638" s="574"/>
      <c r="M638" s="523" t="str">
        <f t="shared" si="40"/>
        <v/>
      </c>
      <c r="N638" s="591"/>
      <c r="O638" s="421"/>
    </row>
    <row r="639" spans="1:15" ht="12.95" customHeight="1">
      <c r="A639" s="572"/>
      <c r="B639" s="514"/>
      <c r="C639" s="514"/>
      <c r="D639" s="516"/>
      <c r="E639" s="525"/>
      <c r="F639" s="526"/>
      <c r="G639" s="532"/>
      <c r="H639" s="435" t="str">
        <f t="shared" ca="1" si="41"/>
        <v/>
      </c>
      <c r="I639" s="532"/>
      <c r="J639" s="590"/>
      <c r="K639" s="436" t="str">
        <f t="shared" ca="1" si="42"/>
        <v/>
      </c>
      <c r="L639" s="594"/>
      <c r="M639" s="523" t="str">
        <f t="shared" si="40"/>
        <v/>
      </c>
      <c r="N639" s="591"/>
      <c r="O639" s="421"/>
    </row>
    <row r="640" spans="1:15" ht="12.95" customHeight="1">
      <c r="A640" s="572"/>
      <c r="B640" s="514"/>
      <c r="C640" s="514"/>
      <c r="D640" s="516"/>
      <c r="E640" s="525"/>
      <c r="F640" s="526"/>
      <c r="G640" s="532"/>
      <c r="H640" s="435" t="str">
        <f t="shared" ca="1" si="41"/>
        <v/>
      </c>
      <c r="I640" s="532"/>
      <c r="J640" s="590"/>
      <c r="K640" s="436" t="str">
        <f t="shared" ca="1" si="42"/>
        <v/>
      </c>
      <c r="L640" s="574"/>
      <c r="M640" s="523" t="str">
        <f t="shared" ref="M640:M703" si="43">IF(LEN(L640)&gt;0,F640+G640+I640+J640,"")</f>
        <v/>
      </c>
      <c r="N640" s="591"/>
      <c r="O640" s="421"/>
    </row>
    <row r="641" spans="1:15" ht="12.95" customHeight="1">
      <c r="A641" s="572"/>
      <c r="B641" s="514"/>
      <c r="C641" s="514"/>
      <c r="D641" s="516"/>
      <c r="E641" s="517"/>
      <c r="F641" s="526"/>
      <c r="G641" s="527"/>
      <c r="H641" s="435" t="str">
        <f t="shared" ca="1" si="41"/>
        <v/>
      </c>
      <c r="I641" s="592"/>
      <c r="J641" s="590"/>
      <c r="K641" s="436" t="str">
        <f t="shared" ca="1" si="42"/>
        <v/>
      </c>
      <c r="L641" s="574"/>
      <c r="M641" s="523" t="str">
        <f t="shared" si="43"/>
        <v/>
      </c>
      <c r="N641" s="591"/>
      <c r="O641" s="421"/>
    </row>
    <row r="642" spans="1:15" ht="12.95" customHeight="1">
      <c r="A642" s="572"/>
      <c r="B642" s="514"/>
      <c r="C642" s="514"/>
      <c r="D642" s="516"/>
      <c r="E642" s="525"/>
      <c r="F642" s="526"/>
      <c r="G642" s="527"/>
      <c r="H642" s="435" t="str">
        <f t="shared" ca="1" si="41"/>
        <v/>
      </c>
      <c r="I642" s="592"/>
      <c r="J642" s="590"/>
      <c r="K642" s="436" t="str">
        <f t="shared" ca="1" si="42"/>
        <v/>
      </c>
      <c r="L642" s="574"/>
      <c r="M642" s="523" t="str">
        <f t="shared" si="43"/>
        <v/>
      </c>
      <c r="N642" s="591"/>
      <c r="O642" s="421"/>
    </row>
    <row r="643" spans="1:15" ht="12.95" customHeight="1">
      <c r="A643" s="572"/>
      <c r="B643" s="514"/>
      <c r="C643" s="514"/>
      <c r="D643" s="516"/>
      <c r="E643" s="575"/>
      <c r="F643" s="526"/>
      <c r="G643" s="532"/>
      <c r="H643" s="435" t="str">
        <f t="shared" ca="1" si="41"/>
        <v/>
      </c>
      <c r="I643" s="595"/>
      <c r="J643" s="590"/>
      <c r="K643" s="436" t="str">
        <f t="shared" ca="1" si="42"/>
        <v/>
      </c>
      <c r="L643" s="574"/>
      <c r="M643" s="523" t="str">
        <f t="shared" si="43"/>
        <v/>
      </c>
      <c r="N643" s="591"/>
      <c r="O643" s="421"/>
    </row>
    <row r="644" spans="1:15" ht="12.95" customHeight="1">
      <c r="A644" s="572"/>
      <c r="B644" s="514"/>
      <c r="C644" s="514"/>
      <c r="D644" s="516"/>
      <c r="E644" s="575"/>
      <c r="F644" s="526"/>
      <c r="G644" s="532"/>
      <c r="H644" s="435" t="str">
        <f t="shared" ca="1" si="41"/>
        <v/>
      </c>
      <c r="I644" s="519"/>
      <c r="J644" s="590"/>
      <c r="K644" s="436" t="str">
        <f t="shared" ca="1" si="42"/>
        <v/>
      </c>
      <c r="L644" s="574"/>
      <c r="M644" s="523" t="str">
        <f t="shared" si="43"/>
        <v/>
      </c>
      <c r="N644" s="591"/>
      <c r="O644" s="421"/>
    </row>
    <row r="645" spans="1:15" ht="12.95" customHeight="1">
      <c r="A645" s="578"/>
      <c r="B645" s="514"/>
      <c r="C645" s="514"/>
      <c r="D645" s="516"/>
      <c r="E645" s="575"/>
      <c r="F645" s="526"/>
      <c r="G645" s="532"/>
      <c r="H645" s="435" t="str">
        <f t="shared" ca="1" si="41"/>
        <v/>
      </c>
      <c r="I645" s="550"/>
      <c r="J645" s="590"/>
      <c r="K645" s="436" t="str">
        <f t="shared" ca="1" si="42"/>
        <v/>
      </c>
      <c r="L645" s="574"/>
      <c r="M645" s="523" t="str">
        <f t="shared" si="43"/>
        <v/>
      </c>
      <c r="N645" s="591"/>
      <c r="O645" s="421"/>
    </row>
    <row r="646" spans="1:15" ht="12.95" customHeight="1">
      <c r="A646" s="572"/>
      <c r="B646" s="514"/>
      <c r="C646" s="514"/>
      <c r="D646" s="516"/>
      <c r="E646" s="575"/>
      <c r="F646" s="526"/>
      <c r="G646" s="537"/>
      <c r="H646" s="435" t="str">
        <f t="shared" ca="1" si="41"/>
        <v/>
      </c>
      <c r="I646" s="590"/>
      <c r="J646" s="590"/>
      <c r="K646" s="436" t="str">
        <f t="shared" ca="1" si="42"/>
        <v/>
      </c>
      <c r="L646" s="574"/>
      <c r="M646" s="523" t="str">
        <f t="shared" si="43"/>
        <v/>
      </c>
      <c r="N646" s="591"/>
      <c r="O646" s="421"/>
    </row>
    <row r="647" spans="1:15" ht="12.95" customHeight="1">
      <c r="A647" s="572"/>
      <c r="B647" s="514"/>
      <c r="C647" s="514"/>
      <c r="D647" s="516"/>
      <c r="E647" s="575"/>
      <c r="F647" s="526"/>
      <c r="G647" s="537"/>
      <c r="H647" s="435" t="str">
        <f t="shared" ca="1" si="41"/>
        <v/>
      </c>
      <c r="I647" s="590"/>
      <c r="J647" s="590"/>
      <c r="K647" s="436" t="str">
        <f t="shared" ca="1" si="42"/>
        <v/>
      </c>
      <c r="L647" s="574"/>
      <c r="M647" s="523" t="str">
        <f t="shared" si="43"/>
        <v/>
      </c>
      <c r="N647" s="591"/>
      <c r="O647" s="421"/>
    </row>
    <row r="648" spans="1:15" ht="12.95" customHeight="1">
      <c r="A648" s="580"/>
      <c r="B648" s="514"/>
      <c r="C648" s="514"/>
      <c r="D648" s="516"/>
      <c r="E648" s="563"/>
      <c r="F648" s="526"/>
      <c r="G648" s="532"/>
      <c r="H648" s="435" t="str">
        <f t="shared" ca="1" si="41"/>
        <v/>
      </c>
      <c r="I648" s="550"/>
      <c r="J648" s="590"/>
      <c r="K648" s="436" t="str">
        <f t="shared" ca="1" si="42"/>
        <v/>
      </c>
      <c r="L648" s="574"/>
      <c r="M648" s="523" t="str">
        <f t="shared" si="43"/>
        <v/>
      </c>
      <c r="N648" s="591"/>
      <c r="O648" s="421"/>
    </row>
    <row r="649" spans="1:15" ht="12.95" customHeight="1">
      <c r="A649" s="580"/>
      <c r="B649" s="514"/>
      <c r="C649" s="514"/>
      <c r="D649" s="516"/>
      <c r="E649" s="562"/>
      <c r="F649" s="526"/>
      <c r="G649" s="532"/>
      <c r="H649" s="435" t="str">
        <f t="shared" ca="1" si="41"/>
        <v/>
      </c>
      <c r="I649" s="550"/>
      <c r="J649" s="590"/>
      <c r="K649" s="436" t="str">
        <f t="shared" ca="1" si="42"/>
        <v/>
      </c>
      <c r="L649" s="574"/>
      <c r="M649" s="523" t="str">
        <f t="shared" si="43"/>
        <v/>
      </c>
      <c r="N649" s="591"/>
      <c r="O649" s="421"/>
    </row>
    <row r="650" spans="1:15" ht="12.95" customHeight="1">
      <c r="A650" s="580"/>
      <c r="B650" s="514"/>
      <c r="C650" s="514"/>
      <c r="D650" s="516"/>
      <c r="E650" s="562"/>
      <c r="F650" s="526"/>
      <c r="G650" s="532"/>
      <c r="H650" s="435" t="str">
        <f t="shared" ca="1" si="41"/>
        <v/>
      </c>
      <c r="I650" s="550"/>
      <c r="J650" s="590"/>
      <c r="K650" s="436" t="str">
        <f t="shared" ca="1" si="42"/>
        <v/>
      </c>
      <c r="L650" s="574"/>
      <c r="M650" s="523" t="str">
        <f t="shared" si="43"/>
        <v/>
      </c>
      <c r="N650" s="591"/>
      <c r="O650" s="421"/>
    </row>
    <row r="651" spans="1:15" ht="12.95" customHeight="1">
      <c r="A651" s="571"/>
      <c r="B651" s="514"/>
      <c r="C651" s="514"/>
      <c r="D651" s="516"/>
      <c r="E651" s="571"/>
      <c r="F651" s="532"/>
      <c r="G651" s="532"/>
      <c r="H651" s="435" t="str">
        <f t="shared" ca="1" si="41"/>
        <v/>
      </c>
      <c r="I651" s="519"/>
      <c r="J651" s="519"/>
      <c r="K651" s="436" t="str">
        <f t="shared" ca="1" si="42"/>
        <v/>
      </c>
      <c r="L651" s="516"/>
      <c r="M651" s="523" t="str">
        <f t="shared" si="43"/>
        <v/>
      </c>
      <c r="N651" s="591"/>
      <c r="O651" s="421"/>
    </row>
    <row r="652" spans="1:15" ht="12.95" customHeight="1">
      <c r="A652" s="571"/>
      <c r="B652" s="514"/>
      <c r="C652" s="514"/>
      <c r="D652" s="516"/>
      <c r="E652" s="571"/>
      <c r="F652" s="532"/>
      <c r="G652" s="532"/>
      <c r="H652" s="435" t="str">
        <f t="shared" ca="1" si="41"/>
        <v/>
      </c>
      <c r="I652" s="519"/>
      <c r="J652" s="519"/>
      <c r="K652" s="436" t="str">
        <f t="shared" ca="1" si="42"/>
        <v/>
      </c>
      <c r="L652" s="516"/>
      <c r="M652" s="523" t="str">
        <f t="shared" si="43"/>
        <v/>
      </c>
      <c r="N652" s="591"/>
      <c r="O652" s="421"/>
    </row>
    <row r="653" spans="1:15" ht="12.95" customHeight="1">
      <c r="A653" s="571"/>
      <c r="B653" s="514"/>
      <c r="C653" s="514"/>
      <c r="D653" s="516"/>
      <c r="E653" s="571"/>
      <c r="F653" s="532"/>
      <c r="G653" s="532"/>
      <c r="H653" s="435" t="str">
        <f t="shared" ca="1" si="41"/>
        <v/>
      </c>
      <c r="I653" s="519"/>
      <c r="J653" s="519"/>
      <c r="K653" s="436" t="str">
        <f t="shared" ca="1" si="42"/>
        <v/>
      </c>
      <c r="L653" s="516"/>
      <c r="M653" s="523" t="str">
        <f t="shared" si="43"/>
        <v/>
      </c>
      <c r="N653" s="591"/>
      <c r="O653" s="421"/>
    </row>
    <row r="654" spans="1:15" ht="12.95" customHeight="1">
      <c r="A654" s="571"/>
      <c r="B654" s="514"/>
      <c r="C654" s="514"/>
      <c r="D654" s="516"/>
      <c r="E654" s="571"/>
      <c r="F654" s="532"/>
      <c r="G654" s="532"/>
      <c r="H654" s="435" t="str">
        <f t="shared" ca="1" si="41"/>
        <v/>
      </c>
      <c r="I654" s="519"/>
      <c r="J654" s="519"/>
      <c r="K654" s="436" t="str">
        <f t="shared" ca="1" si="42"/>
        <v/>
      </c>
      <c r="L654" s="516"/>
      <c r="M654" s="523" t="str">
        <f t="shared" si="43"/>
        <v/>
      </c>
      <c r="N654" s="591"/>
      <c r="O654" s="421"/>
    </row>
    <row r="655" spans="1:15" ht="12.95" customHeight="1">
      <c r="A655" s="571"/>
      <c r="B655" s="514"/>
      <c r="C655" s="514"/>
      <c r="D655" s="516"/>
      <c r="E655" s="571"/>
      <c r="F655" s="532"/>
      <c r="G655" s="532"/>
      <c r="H655" s="435" t="str">
        <f t="shared" ca="1" si="41"/>
        <v/>
      </c>
      <c r="I655" s="519"/>
      <c r="J655" s="519"/>
      <c r="K655" s="436" t="str">
        <f t="shared" ca="1" si="42"/>
        <v/>
      </c>
      <c r="L655" s="516"/>
      <c r="M655" s="523" t="str">
        <f t="shared" si="43"/>
        <v/>
      </c>
      <c r="N655" s="591"/>
      <c r="O655" s="421"/>
    </row>
    <row r="656" spans="1:15" ht="12.95" customHeight="1">
      <c r="A656" s="571"/>
      <c r="B656" s="514"/>
      <c r="C656" s="514"/>
      <c r="D656" s="516"/>
      <c r="E656" s="571"/>
      <c r="F656" s="532"/>
      <c r="G656" s="532"/>
      <c r="H656" s="435" t="str">
        <f t="shared" ca="1" si="41"/>
        <v/>
      </c>
      <c r="I656" s="519"/>
      <c r="J656" s="519"/>
      <c r="K656" s="436" t="str">
        <f t="shared" ca="1" si="42"/>
        <v/>
      </c>
      <c r="L656" s="516"/>
      <c r="M656" s="523" t="str">
        <f t="shared" si="43"/>
        <v/>
      </c>
      <c r="N656" s="591"/>
      <c r="O656" s="421"/>
    </row>
    <row r="657" spans="1:15" ht="12.95" customHeight="1">
      <c r="A657" s="571"/>
      <c r="B657" s="514"/>
      <c r="C657" s="514"/>
      <c r="D657" s="516"/>
      <c r="E657" s="571"/>
      <c r="F657" s="532"/>
      <c r="G657" s="532"/>
      <c r="H657" s="435" t="str">
        <f t="shared" ca="1" si="41"/>
        <v/>
      </c>
      <c r="I657" s="519"/>
      <c r="J657" s="519"/>
      <c r="K657" s="436" t="str">
        <f t="shared" ca="1" si="42"/>
        <v/>
      </c>
      <c r="L657" s="516"/>
      <c r="M657" s="523" t="str">
        <f t="shared" si="43"/>
        <v/>
      </c>
      <c r="N657" s="591"/>
      <c r="O657" s="421"/>
    </row>
    <row r="658" spans="1:15" ht="12.95" customHeight="1">
      <c r="A658" s="571"/>
      <c r="B658" s="514"/>
      <c r="C658" s="514"/>
      <c r="D658" s="516"/>
      <c r="E658" s="571"/>
      <c r="F658" s="532"/>
      <c r="G658" s="532"/>
      <c r="H658" s="435" t="str">
        <f t="shared" ca="1" si="41"/>
        <v/>
      </c>
      <c r="I658" s="519"/>
      <c r="J658" s="519"/>
      <c r="K658" s="436" t="str">
        <f t="shared" ca="1" si="42"/>
        <v/>
      </c>
      <c r="L658" s="516"/>
      <c r="M658" s="523" t="str">
        <f t="shared" si="43"/>
        <v/>
      </c>
      <c r="N658" s="591"/>
      <c r="O658" s="421"/>
    </row>
    <row r="659" spans="1:15" ht="12.95" customHeight="1">
      <c r="A659" s="571"/>
      <c r="B659" s="514"/>
      <c r="C659" s="514"/>
      <c r="D659" s="516"/>
      <c r="E659" s="571"/>
      <c r="F659" s="532"/>
      <c r="G659" s="532"/>
      <c r="H659" s="435" t="str">
        <f t="shared" ca="1" si="41"/>
        <v/>
      </c>
      <c r="I659" s="519"/>
      <c r="J659" s="519"/>
      <c r="K659" s="436" t="str">
        <f t="shared" ca="1" si="42"/>
        <v/>
      </c>
      <c r="L659" s="516"/>
      <c r="M659" s="523" t="str">
        <f t="shared" si="43"/>
        <v/>
      </c>
      <c r="N659" s="591"/>
      <c r="O659" s="421"/>
    </row>
    <row r="660" spans="1:15" ht="12.95" customHeight="1">
      <c r="A660" s="571"/>
      <c r="B660" s="514"/>
      <c r="C660" s="514"/>
      <c r="D660" s="516"/>
      <c r="E660" s="571"/>
      <c r="F660" s="532"/>
      <c r="G660" s="532"/>
      <c r="H660" s="435" t="str">
        <f t="shared" ca="1" si="41"/>
        <v/>
      </c>
      <c r="I660" s="519"/>
      <c r="J660" s="519"/>
      <c r="K660" s="436" t="str">
        <f t="shared" ca="1" si="42"/>
        <v/>
      </c>
      <c r="L660" s="516"/>
      <c r="M660" s="523" t="str">
        <f t="shared" si="43"/>
        <v/>
      </c>
      <c r="N660" s="591"/>
      <c r="O660" s="421"/>
    </row>
    <row r="661" spans="1:15" ht="12.95" customHeight="1">
      <c r="A661" s="571"/>
      <c r="B661" s="514"/>
      <c r="C661" s="514"/>
      <c r="D661" s="516"/>
      <c r="E661" s="571"/>
      <c r="F661" s="532"/>
      <c r="G661" s="532"/>
      <c r="H661" s="435" t="str">
        <f t="shared" ca="1" si="41"/>
        <v/>
      </c>
      <c r="I661" s="519"/>
      <c r="J661" s="519"/>
      <c r="K661" s="436" t="str">
        <f t="shared" ca="1" si="42"/>
        <v/>
      </c>
      <c r="L661" s="516"/>
      <c r="M661" s="523" t="str">
        <f t="shared" si="43"/>
        <v/>
      </c>
      <c r="N661" s="591"/>
      <c r="O661" s="421"/>
    </row>
    <row r="662" spans="1:15" ht="12.95" customHeight="1">
      <c r="A662" s="571"/>
      <c r="B662" s="514"/>
      <c r="C662" s="514"/>
      <c r="D662" s="516"/>
      <c r="E662" s="571"/>
      <c r="F662" s="532"/>
      <c r="G662" s="532"/>
      <c r="H662" s="435" t="str">
        <f t="shared" ca="1" si="41"/>
        <v/>
      </c>
      <c r="I662" s="519"/>
      <c r="J662" s="519"/>
      <c r="K662" s="436" t="str">
        <f t="shared" ca="1" si="42"/>
        <v/>
      </c>
      <c r="L662" s="516"/>
      <c r="M662" s="523" t="str">
        <f t="shared" si="43"/>
        <v/>
      </c>
      <c r="N662" s="591"/>
      <c r="O662" s="421"/>
    </row>
    <row r="663" spans="1:15" ht="12.95" customHeight="1">
      <c r="A663" s="571"/>
      <c r="B663" s="514"/>
      <c r="C663" s="514"/>
      <c r="D663" s="516"/>
      <c r="E663" s="571"/>
      <c r="F663" s="532"/>
      <c r="G663" s="532"/>
      <c r="H663" s="435" t="str">
        <f t="shared" ca="1" si="41"/>
        <v/>
      </c>
      <c r="I663" s="519"/>
      <c r="J663" s="519"/>
      <c r="K663" s="436" t="str">
        <f t="shared" ca="1" si="42"/>
        <v/>
      </c>
      <c r="L663" s="516"/>
      <c r="M663" s="523" t="str">
        <f t="shared" si="43"/>
        <v/>
      </c>
      <c r="N663" s="591"/>
      <c r="O663" s="421"/>
    </row>
    <row r="664" spans="1:15" ht="12.95" customHeight="1">
      <c r="A664" s="571"/>
      <c r="B664" s="514"/>
      <c r="C664" s="514"/>
      <c r="D664" s="516"/>
      <c r="E664" s="571"/>
      <c r="F664" s="532"/>
      <c r="G664" s="532"/>
      <c r="H664" s="435" t="str">
        <f t="shared" ca="1" si="41"/>
        <v/>
      </c>
      <c r="I664" s="519"/>
      <c r="J664" s="519"/>
      <c r="K664" s="436" t="str">
        <f t="shared" ca="1" si="42"/>
        <v/>
      </c>
      <c r="L664" s="516"/>
      <c r="M664" s="523" t="str">
        <f t="shared" si="43"/>
        <v/>
      </c>
      <c r="N664" s="591"/>
      <c r="O664" s="421"/>
    </row>
    <row r="665" spans="1:15" ht="12.95" customHeight="1">
      <c r="A665" s="571"/>
      <c r="B665" s="514"/>
      <c r="C665" s="514"/>
      <c r="D665" s="516"/>
      <c r="E665" s="571"/>
      <c r="F665" s="532"/>
      <c r="G665" s="532"/>
      <c r="H665" s="435" t="str">
        <f t="shared" ca="1" si="41"/>
        <v/>
      </c>
      <c r="I665" s="519"/>
      <c r="J665" s="519"/>
      <c r="K665" s="436" t="str">
        <f t="shared" ca="1" si="42"/>
        <v/>
      </c>
      <c r="L665" s="516"/>
      <c r="M665" s="523" t="str">
        <f t="shared" si="43"/>
        <v/>
      </c>
      <c r="N665" s="591"/>
      <c r="O665" s="421"/>
    </row>
    <row r="666" spans="1:15" ht="12.95" customHeight="1">
      <c r="A666" s="571"/>
      <c r="B666" s="514"/>
      <c r="C666" s="514"/>
      <c r="D666" s="516"/>
      <c r="E666" s="571"/>
      <c r="F666" s="532"/>
      <c r="G666" s="532"/>
      <c r="H666" s="435" t="str">
        <f t="shared" ca="1" si="41"/>
        <v/>
      </c>
      <c r="I666" s="519"/>
      <c r="J666" s="519"/>
      <c r="K666" s="436" t="str">
        <f t="shared" ca="1" si="42"/>
        <v/>
      </c>
      <c r="L666" s="516"/>
      <c r="M666" s="523" t="str">
        <f t="shared" si="43"/>
        <v/>
      </c>
      <c r="N666" s="591"/>
      <c r="O666" s="421"/>
    </row>
    <row r="667" spans="1:15" ht="12.95" customHeight="1">
      <c r="A667" s="571"/>
      <c r="B667" s="514"/>
      <c r="C667" s="514"/>
      <c r="D667" s="516"/>
      <c r="E667" s="571"/>
      <c r="F667" s="532"/>
      <c r="G667" s="532"/>
      <c r="H667" s="435" t="str">
        <f t="shared" ca="1" si="41"/>
        <v/>
      </c>
      <c r="I667" s="519"/>
      <c r="J667" s="519"/>
      <c r="K667" s="436" t="str">
        <f t="shared" ca="1" si="42"/>
        <v/>
      </c>
      <c r="L667" s="516"/>
      <c r="M667" s="523" t="str">
        <f t="shared" si="43"/>
        <v/>
      </c>
      <c r="N667" s="591"/>
      <c r="O667" s="421"/>
    </row>
    <row r="668" spans="1:15" ht="12.95" customHeight="1">
      <c r="A668" s="571"/>
      <c r="B668" s="514"/>
      <c r="C668" s="514"/>
      <c r="D668" s="516"/>
      <c r="E668" s="571"/>
      <c r="F668" s="532"/>
      <c r="G668" s="532"/>
      <c r="H668" s="435" t="str">
        <f t="shared" ca="1" si="41"/>
        <v/>
      </c>
      <c r="I668" s="519"/>
      <c r="J668" s="519"/>
      <c r="K668" s="436" t="str">
        <f t="shared" ca="1" si="42"/>
        <v/>
      </c>
      <c r="L668" s="516"/>
      <c r="M668" s="523" t="str">
        <f t="shared" si="43"/>
        <v/>
      </c>
      <c r="N668" s="591"/>
      <c r="O668" s="421"/>
    </row>
    <row r="669" spans="1:15" ht="12.95" customHeight="1">
      <c r="A669" s="571"/>
      <c r="B669" s="514"/>
      <c r="C669" s="514"/>
      <c r="D669" s="516"/>
      <c r="E669" s="571"/>
      <c r="F669" s="532"/>
      <c r="G669" s="532"/>
      <c r="H669" s="435" t="str">
        <f t="shared" ca="1" si="41"/>
        <v/>
      </c>
      <c r="I669" s="519"/>
      <c r="J669" s="519"/>
      <c r="K669" s="436" t="str">
        <f t="shared" ca="1" si="42"/>
        <v/>
      </c>
      <c r="L669" s="516"/>
      <c r="M669" s="523" t="str">
        <f t="shared" si="43"/>
        <v/>
      </c>
      <c r="N669" s="591"/>
      <c r="O669" s="421"/>
    </row>
    <row r="670" spans="1:15" ht="12.95" customHeight="1">
      <c r="A670" s="571"/>
      <c r="B670" s="514"/>
      <c r="C670" s="514"/>
      <c r="D670" s="516"/>
      <c r="E670" s="571"/>
      <c r="F670" s="532"/>
      <c r="G670" s="532"/>
      <c r="H670" s="435" t="str">
        <f t="shared" ca="1" si="41"/>
        <v/>
      </c>
      <c r="I670" s="519"/>
      <c r="J670" s="519"/>
      <c r="K670" s="436" t="str">
        <f t="shared" ca="1" si="42"/>
        <v/>
      </c>
      <c r="L670" s="516"/>
      <c r="M670" s="523" t="str">
        <f t="shared" si="43"/>
        <v/>
      </c>
      <c r="N670" s="591"/>
      <c r="O670" s="421"/>
    </row>
    <row r="671" spans="1:15" ht="12.95" customHeight="1">
      <c r="A671" s="571"/>
      <c r="B671" s="514"/>
      <c r="C671" s="514"/>
      <c r="D671" s="516"/>
      <c r="E671" s="571"/>
      <c r="F671" s="532"/>
      <c r="G671" s="532"/>
      <c r="H671" s="435" t="str">
        <f t="shared" ca="1" si="41"/>
        <v/>
      </c>
      <c r="I671" s="519"/>
      <c r="J671" s="519"/>
      <c r="K671" s="436" t="str">
        <f t="shared" ca="1" si="42"/>
        <v/>
      </c>
      <c r="L671" s="516"/>
      <c r="M671" s="523" t="str">
        <f t="shared" si="43"/>
        <v/>
      </c>
      <c r="N671" s="591"/>
      <c r="O671" s="421"/>
    </row>
    <row r="672" spans="1:15" ht="12.95" customHeight="1">
      <c r="A672" s="571"/>
      <c r="B672" s="514"/>
      <c r="C672" s="514"/>
      <c r="D672" s="516"/>
      <c r="E672" s="571"/>
      <c r="F672" s="532"/>
      <c r="G672" s="532"/>
      <c r="H672" s="435" t="str">
        <f t="shared" ca="1" si="41"/>
        <v/>
      </c>
      <c r="I672" s="519"/>
      <c r="J672" s="519"/>
      <c r="K672" s="436" t="str">
        <f t="shared" ca="1" si="42"/>
        <v/>
      </c>
      <c r="L672" s="516"/>
      <c r="M672" s="523" t="str">
        <f t="shared" si="43"/>
        <v/>
      </c>
      <c r="N672" s="591"/>
      <c r="O672" s="421"/>
    </row>
    <row r="673" spans="1:15" ht="12.95" customHeight="1">
      <c r="A673" s="571"/>
      <c r="B673" s="514"/>
      <c r="C673" s="514"/>
      <c r="D673" s="516"/>
      <c r="E673" s="571"/>
      <c r="F673" s="532"/>
      <c r="G673" s="532"/>
      <c r="H673" s="435" t="str">
        <f t="shared" ca="1" si="41"/>
        <v/>
      </c>
      <c r="I673" s="519"/>
      <c r="J673" s="519"/>
      <c r="K673" s="436" t="str">
        <f t="shared" ca="1" si="42"/>
        <v/>
      </c>
      <c r="L673" s="516"/>
      <c r="M673" s="523" t="str">
        <f t="shared" si="43"/>
        <v/>
      </c>
      <c r="N673" s="591"/>
      <c r="O673" s="421"/>
    </row>
    <row r="674" spans="1:15" ht="12.95" customHeight="1">
      <c r="A674" s="571"/>
      <c r="B674" s="514"/>
      <c r="C674" s="514"/>
      <c r="D674" s="516"/>
      <c r="E674" s="571"/>
      <c r="F674" s="532"/>
      <c r="G674" s="532"/>
      <c r="H674" s="435" t="str">
        <f t="shared" ca="1" si="41"/>
        <v/>
      </c>
      <c r="I674" s="519"/>
      <c r="J674" s="519"/>
      <c r="K674" s="436" t="str">
        <f t="shared" ca="1" si="42"/>
        <v/>
      </c>
      <c r="L674" s="516"/>
      <c r="M674" s="523" t="str">
        <f t="shared" si="43"/>
        <v/>
      </c>
      <c r="N674" s="591"/>
      <c r="O674" s="421"/>
    </row>
    <row r="675" spans="1:15" ht="12.95" customHeight="1">
      <c r="A675" s="571"/>
      <c r="B675" s="514"/>
      <c r="C675" s="514"/>
      <c r="D675" s="516"/>
      <c r="E675" s="571"/>
      <c r="F675" s="532"/>
      <c r="G675" s="532"/>
      <c r="H675" s="435" t="str">
        <f t="shared" ca="1" si="41"/>
        <v/>
      </c>
      <c r="I675" s="519"/>
      <c r="J675" s="519"/>
      <c r="K675" s="436" t="str">
        <f t="shared" ca="1" si="42"/>
        <v/>
      </c>
      <c r="L675" s="516"/>
      <c r="M675" s="523" t="str">
        <f t="shared" si="43"/>
        <v/>
      </c>
      <c r="N675" s="591"/>
      <c r="O675" s="421"/>
    </row>
    <row r="676" spans="1:15" ht="12.95" customHeight="1">
      <c r="A676" s="571"/>
      <c r="B676" s="514"/>
      <c r="C676" s="514"/>
      <c r="D676" s="516"/>
      <c r="E676" s="571"/>
      <c r="F676" s="532"/>
      <c r="G676" s="532"/>
      <c r="H676" s="435" t="str">
        <f t="shared" ca="1" si="41"/>
        <v/>
      </c>
      <c r="I676" s="519"/>
      <c r="J676" s="519"/>
      <c r="K676" s="436" t="str">
        <f t="shared" ca="1" si="42"/>
        <v/>
      </c>
      <c r="L676" s="516"/>
      <c r="M676" s="523" t="str">
        <f t="shared" si="43"/>
        <v/>
      </c>
      <c r="N676" s="591"/>
      <c r="O676" s="421"/>
    </row>
    <row r="677" spans="1:15" ht="12.95" customHeight="1">
      <c r="A677" s="571"/>
      <c r="B677" s="514"/>
      <c r="C677" s="514"/>
      <c r="D677" s="516"/>
      <c r="E677" s="571"/>
      <c r="F677" s="532"/>
      <c r="G677" s="532"/>
      <c r="H677" s="435" t="str">
        <f t="shared" ca="1" si="41"/>
        <v/>
      </c>
      <c r="I677" s="519"/>
      <c r="J677" s="519"/>
      <c r="K677" s="436" t="str">
        <f t="shared" ca="1" si="42"/>
        <v/>
      </c>
      <c r="L677" s="516"/>
      <c r="M677" s="523" t="str">
        <f t="shared" si="43"/>
        <v/>
      </c>
      <c r="N677" s="591"/>
      <c r="O677" s="421"/>
    </row>
    <row r="678" spans="1:15" ht="12.95" customHeight="1">
      <c r="A678" s="571"/>
      <c r="B678" s="514"/>
      <c r="C678" s="514"/>
      <c r="D678" s="516"/>
      <c r="E678" s="571"/>
      <c r="F678" s="532"/>
      <c r="G678" s="532"/>
      <c r="H678" s="435" t="str">
        <f t="shared" ca="1" si="41"/>
        <v/>
      </c>
      <c r="I678" s="519"/>
      <c r="J678" s="519"/>
      <c r="K678" s="436" t="str">
        <f t="shared" ca="1" si="42"/>
        <v/>
      </c>
      <c r="L678" s="516"/>
      <c r="M678" s="523" t="str">
        <f t="shared" si="43"/>
        <v/>
      </c>
      <c r="N678" s="591"/>
      <c r="O678" s="421"/>
    </row>
    <row r="679" spans="1:15" ht="12.95" customHeight="1">
      <c r="A679" s="571"/>
      <c r="B679" s="514"/>
      <c r="C679" s="514"/>
      <c r="D679" s="516"/>
      <c r="E679" s="571"/>
      <c r="F679" s="532"/>
      <c r="G679" s="532"/>
      <c r="H679" s="435" t="str">
        <f t="shared" ca="1" si="41"/>
        <v/>
      </c>
      <c r="I679" s="519"/>
      <c r="J679" s="519"/>
      <c r="K679" s="436" t="str">
        <f t="shared" ca="1" si="42"/>
        <v/>
      </c>
      <c r="L679" s="516"/>
      <c r="M679" s="523" t="str">
        <f t="shared" si="43"/>
        <v/>
      </c>
      <c r="N679" s="591"/>
      <c r="O679" s="421"/>
    </row>
    <row r="680" spans="1:15" ht="12.95" customHeight="1">
      <c r="A680" s="571"/>
      <c r="B680" s="514"/>
      <c r="C680" s="514"/>
      <c r="D680" s="516"/>
      <c r="E680" s="571"/>
      <c r="F680" s="532"/>
      <c r="G680" s="532"/>
      <c r="H680" s="435" t="str">
        <f t="shared" ca="1" si="41"/>
        <v/>
      </c>
      <c r="I680" s="519"/>
      <c r="J680" s="519"/>
      <c r="K680" s="436" t="str">
        <f t="shared" ca="1" si="42"/>
        <v/>
      </c>
      <c r="L680" s="516"/>
      <c r="M680" s="523" t="str">
        <f t="shared" si="43"/>
        <v/>
      </c>
      <c r="N680" s="591"/>
      <c r="O680" s="421"/>
    </row>
    <row r="681" spans="1:15" ht="12.95" customHeight="1">
      <c r="A681" s="571"/>
      <c r="B681" s="514"/>
      <c r="C681" s="514"/>
      <c r="D681" s="516"/>
      <c r="E681" s="571"/>
      <c r="F681" s="532"/>
      <c r="G681" s="532"/>
      <c r="H681" s="435" t="str">
        <f t="shared" ca="1" si="41"/>
        <v/>
      </c>
      <c r="I681" s="519"/>
      <c r="J681" s="519"/>
      <c r="K681" s="436" t="str">
        <f t="shared" ca="1" si="42"/>
        <v/>
      </c>
      <c r="L681" s="516"/>
      <c r="M681" s="523" t="str">
        <f t="shared" si="43"/>
        <v/>
      </c>
      <c r="N681" s="591"/>
      <c r="O681" s="421"/>
    </row>
    <row r="682" spans="1:15" ht="12.95" customHeight="1">
      <c r="A682" s="571"/>
      <c r="B682" s="514"/>
      <c r="C682" s="514"/>
      <c r="D682" s="516"/>
      <c r="E682" s="571"/>
      <c r="F682" s="532"/>
      <c r="G682" s="532"/>
      <c r="H682" s="435" t="str">
        <f t="shared" ca="1" si="41"/>
        <v/>
      </c>
      <c r="I682" s="519"/>
      <c r="J682" s="519"/>
      <c r="K682" s="436" t="str">
        <f t="shared" ca="1" si="42"/>
        <v/>
      </c>
      <c r="L682" s="516"/>
      <c r="M682" s="523" t="str">
        <f t="shared" si="43"/>
        <v/>
      </c>
      <c r="N682" s="591"/>
      <c r="O682" s="421"/>
    </row>
    <row r="683" spans="1:15" ht="12.95" customHeight="1">
      <c r="A683" s="571"/>
      <c r="B683" s="514"/>
      <c r="C683" s="514"/>
      <c r="D683" s="516"/>
      <c r="E683" s="571"/>
      <c r="F683" s="532"/>
      <c r="G683" s="532"/>
      <c r="H683" s="435" t="str">
        <f t="shared" ca="1" si="41"/>
        <v/>
      </c>
      <c r="I683" s="519"/>
      <c r="J683" s="519"/>
      <c r="K683" s="436" t="str">
        <f t="shared" ca="1" si="42"/>
        <v/>
      </c>
      <c r="L683" s="516"/>
      <c r="M683" s="523" t="str">
        <f t="shared" si="43"/>
        <v/>
      </c>
      <c r="N683" s="591"/>
      <c r="O683" s="421"/>
    </row>
    <row r="684" spans="1:15" ht="12.95" customHeight="1">
      <c r="A684" s="571"/>
      <c r="B684" s="514"/>
      <c r="C684" s="514"/>
      <c r="D684" s="516"/>
      <c r="E684" s="571"/>
      <c r="F684" s="532"/>
      <c r="G684" s="532"/>
      <c r="H684" s="435" t="str">
        <f t="shared" ca="1" si="41"/>
        <v/>
      </c>
      <c r="I684" s="519"/>
      <c r="J684" s="519"/>
      <c r="K684" s="436" t="str">
        <f t="shared" ca="1" si="42"/>
        <v/>
      </c>
      <c r="L684" s="516"/>
      <c r="M684" s="523" t="str">
        <f t="shared" si="43"/>
        <v/>
      </c>
      <c r="N684" s="591"/>
      <c r="O684" s="421"/>
    </row>
    <row r="685" spans="1:15" ht="12.95" customHeight="1">
      <c r="A685" s="571"/>
      <c r="B685" s="514"/>
      <c r="C685" s="514"/>
      <c r="D685" s="516"/>
      <c r="E685" s="571"/>
      <c r="F685" s="532"/>
      <c r="G685" s="532"/>
      <c r="H685" s="435" t="str">
        <f t="shared" ca="1" si="41"/>
        <v/>
      </c>
      <c r="I685" s="519"/>
      <c r="J685" s="519"/>
      <c r="K685" s="436" t="str">
        <f t="shared" ca="1" si="42"/>
        <v/>
      </c>
      <c r="L685" s="516"/>
      <c r="M685" s="523" t="str">
        <f t="shared" si="43"/>
        <v/>
      </c>
      <c r="N685" s="591"/>
      <c r="O685" s="421"/>
    </row>
    <row r="686" spans="1:15" ht="12.95" customHeight="1">
      <c r="A686" s="571"/>
      <c r="B686" s="514"/>
      <c r="C686" s="514"/>
      <c r="D686" s="516"/>
      <c r="E686" s="571"/>
      <c r="F686" s="532"/>
      <c r="G686" s="532"/>
      <c r="H686" s="435" t="str">
        <f t="shared" ca="1" si="41"/>
        <v/>
      </c>
      <c r="I686" s="519"/>
      <c r="J686" s="519"/>
      <c r="K686" s="436" t="str">
        <f t="shared" ca="1" si="42"/>
        <v/>
      </c>
      <c r="L686" s="516"/>
      <c r="M686" s="523" t="str">
        <f t="shared" si="43"/>
        <v/>
      </c>
      <c r="N686" s="591"/>
      <c r="O686" s="421"/>
    </row>
    <row r="687" spans="1:15" ht="12.95" customHeight="1">
      <c r="A687" s="571"/>
      <c r="B687" s="514"/>
      <c r="C687" s="514"/>
      <c r="D687" s="516"/>
      <c r="E687" s="571"/>
      <c r="F687" s="532"/>
      <c r="G687" s="532"/>
      <c r="H687" s="435" t="str">
        <f t="shared" ca="1" si="41"/>
        <v/>
      </c>
      <c r="I687" s="519"/>
      <c r="J687" s="519"/>
      <c r="K687" s="436" t="str">
        <f t="shared" ca="1" si="42"/>
        <v/>
      </c>
      <c r="L687" s="516"/>
      <c r="M687" s="523" t="str">
        <f t="shared" si="43"/>
        <v/>
      </c>
      <c r="N687" s="591"/>
      <c r="O687" s="421"/>
    </row>
    <row r="688" spans="1:15" ht="12.95" customHeight="1">
      <c r="A688" s="571"/>
      <c r="B688" s="514"/>
      <c r="C688" s="514"/>
      <c r="D688" s="516"/>
      <c r="E688" s="571"/>
      <c r="F688" s="532"/>
      <c r="G688" s="532"/>
      <c r="H688" s="435" t="str">
        <f t="shared" ca="1" si="41"/>
        <v/>
      </c>
      <c r="I688" s="519"/>
      <c r="J688" s="519"/>
      <c r="K688" s="436" t="str">
        <f t="shared" ca="1" si="42"/>
        <v/>
      </c>
      <c r="L688" s="516"/>
      <c r="M688" s="523" t="str">
        <f t="shared" si="43"/>
        <v/>
      </c>
      <c r="N688" s="591"/>
      <c r="O688" s="421"/>
    </row>
    <row r="689" spans="1:15" ht="12.95" customHeight="1">
      <c r="A689" s="571"/>
      <c r="B689" s="514"/>
      <c r="C689" s="514"/>
      <c r="D689" s="516"/>
      <c r="E689" s="571"/>
      <c r="F689" s="532"/>
      <c r="G689" s="532"/>
      <c r="H689" s="435" t="str">
        <f t="shared" ca="1" si="41"/>
        <v/>
      </c>
      <c r="I689" s="519"/>
      <c r="J689" s="519"/>
      <c r="K689" s="436" t="str">
        <f t="shared" ca="1" si="42"/>
        <v/>
      </c>
      <c r="L689" s="516"/>
      <c r="M689" s="523" t="str">
        <f t="shared" si="43"/>
        <v/>
      </c>
      <c r="N689" s="591"/>
      <c r="O689" s="421"/>
    </row>
    <row r="690" spans="1:15" ht="12.95" customHeight="1">
      <c r="A690" s="571"/>
      <c r="B690" s="514"/>
      <c r="C690" s="514"/>
      <c r="D690" s="516"/>
      <c r="E690" s="571"/>
      <c r="F690" s="532"/>
      <c r="G690" s="532"/>
      <c r="H690" s="435" t="str">
        <f t="shared" ca="1" si="41"/>
        <v/>
      </c>
      <c r="I690" s="519"/>
      <c r="J690" s="519"/>
      <c r="K690" s="436" t="str">
        <f t="shared" ca="1" si="42"/>
        <v/>
      </c>
      <c r="L690" s="516"/>
      <c r="M690" s="523" t="str">
        <f t="shared" si="43"/>
        <v/>
      </c>
      <c r="N690" s="591"/>
      <c r="O690" s="421"/>
    </row>
    <row r="691" spans="1:15" ht="12.95" customHeight="1">
      <c r="A691" s="571"/>
      <c r="B691" s="514"/>
      <c r="C691" s="514"/>
      <c r="D691" s="516"/>
      <c r="E691" s="571"/>
      <c r="F691" s="532"/>
      <c r="G691" s="532"/>
      <c r="H691" s="435" t="str">
        <f t="shared" ca="1" si="41"/>
        <v/>
      </c>
      <c r="I691" s="519"/>
      <c r="J691" s="519"/>
      <c r="K691" s="436" t="str">
        <f t="shared" ca="1" si="42"/>
        <v/>
      </c>
      <c r="L691" s="516"/>
      <c r="M691" s="523" t="str">
        <f t="shared" si="43"/>
        <v/>
      </c>
      <c r="N691" s="591"/>
      <c r="O691" s="421"/>
    </row>
    <row r="692" spans="1:15" ht="12.75" customHeight="1">
      <c r="A692" s="571"/>
      <c r="B692" s="514"/>
      <c r="C692" s="514"/>
      <c r="D692" s="516"/>
      <c r="E692" s="571"/>
      <c r="F692" s="532"/>
      <c r="G692" s="532"/>
      <c r="H692" s="435" t="str">
        <f t="shared" ca="1" si="41"/>
        <v/>
      </c>
      <c r="I692" s="519"/>
      <c r="J692" s="519"/>
      <c r="K692" s="436" t="str">
        <f t="shared" ca="1" si="42"/>
        <v/>
      </c>
      <c r="L692" s="516"/>
      <c r="M692" s="523" t="str">
        <f t="shared" si="43"/>
        <v/>
      </c>
      <c r="N692" s="591"/>
      <c r="O692" s="421"/>
    </row>
    <row r="693" spans="1:15" ht="12.75" customHeight="1">
      <c r="A693" s="571"/>
      <c r="B693" s="514"/>
      <c r="C693" s="514"/>
      <c r="D693" s="516"/>
      <c r="E693" s="571"/>
      <c r="F693" s="532"/>
      <c r="G693" s="532"/>
      <c r="H693" s="435" t="str">
        <f t="shared" ca="1" si="41"/>
        <v/>
      </c>
      <c r="I693" s="519"/>
      <c r="J693" s="519"/>
      <c r="K693" s="436" t="str">
        <f t="shared" ca="1" si="42"/>
        <v/>
      </c>
      <c r="L693" s="516"/>
      <c r="M693" s="523" t="str">
        <f t="shared" si="43"/>
        <v/>
      </c>
      <c r="N693" s="591"/>
      <c r="O693" s="421"/>
    </row>
    <row r="694" spans="1:15" ht="12.75" customHeight="1">
      <c r="A694" s="571"/>
      <c r="B694" s="514"/>
      <c r="C694" s="514"/>
      <c r="D694" s="516"/>
      <c r="E694" s="571"/>
      <c r="F694" s="532"/>
      <c r="G694" s="532"/>
      <c r="H694" s="435" t="str">
        <f t="shared" ca="1" si="41"/>
        <v/>
      </c>
      <c r="I694" s="519"/>
      <c r="J694" s="519"/>
      <c r="K694" s="436" t="str">
        <f t="shared" ca="1" si="42"/>
        <v/>
      </c>
      <c r="L694" s="516"/>
      <c r="M694" s="523" t="str">
        <f t="shared" si="43"/>
        <v/>
      </c>
      <c r="N694" s="591"/>
      <c r="O694" s="421"/>
    </row>
    <row r="695" spans="1:15" ht="12.75" customHeight="1">
      <c r="A695" s="571"/>
      <c r="B695" s="514"/>
      <c r="C695" s="514"/>
      <c r="D695" s="516"/>
      <c r="E695" s="571"/>
      <c r="F695" s="532"/>
      <c r="G695" s="532"/>
      <c r="H695" s="435" t="str">
        <f t="shared" ca="1" si="41"/>
        <v/>
      </c>
      <c r="I695" s="519"/>
      <c r="J695" s="519"/>
      <c r="K695" s="436" t="str">
        <f t="shared" ca="1" si="42"/>
        <v/>
      </c>
      <c r="L695" s="516"/>
      <c r="M695" s="523" t="str">
        <f t="shared" si="43"/>
        <v/>
      </c>
      <c r="N695" s="591"/>
      <c r="O695" s="421"/>
    </row>
    <row r="696" spans="1:15" ht="12.75" customHeight="1">
      <c r="A696" s="571"/>
      <c r="B696" s="514"/>
      <c r="C696" s="514"/>
      <c r="D696" s="516"/>
      <c r="E696" s="571"/>
      <c r="F696" s="532"/>
      <c r="G696" s="532"/>
      <c r="H696" s="435" t="str">
        <f t="shared" ca="1" si="41"/>
        <v/>
      </c>
      <c r="I696" s="519"/>
      <c r="J696" s="519"/>
      <c r="K696" s="436" t="str">
        <f t="shared" ca="1" si="42"/>
        <v/>
      </c>
      <c r="L696" s="516"/>
      <c r="M696" s="523" t="str">
        <f t="shared" si="43"/>
        <v/>
      </c>
      <c r="N696" s="591"/>
      <c r="O696" s="421"/>
    </row>
    <row r="697" spans="1:15" ht="12.75" customHeight="1">
      <c r="A697" s="571"/>
      <c r="B697" s="514"/>
      <c r="C697" s="514"/>
      <c r="D697" s="516"/>
      <c r="E697" s="571"/>
      <c r="F697" s="532"/>
      <c r="G697" s="532"/>
      <c r="H697" s="435" t="str">
        <f t="shared" ca="1" si="41"/>
        <v/>
      </c>
      <c r="I697" s="519"/>
      <c r="J697" s="519"/>
      <c r="K697" s="436" t="str">
        <f t="shared" ca="1" si="42"/>
        <v/>
      </c>
      <c r="L697" s="516"/>
      <c r="M697" s="523" t="str">
        <f t="shared" si="43"/>
        <v/>
      </c>
      <c r="N697" s="591"/>
      <c r="O697" s="421"/>
    </row>
    <row r="698" spans="1:15" ht="12.75" customHeight="1">
      <c r="A698" s="571"/>
      <c r="B698" s="514"/>
      <c r="C698" s="514"/>
      <c r="D698" s="516"/>
      <c r="E698" s="571"/>
      <c r="F698" s="532"/>
      <c r="G698" s="532"/>
      <c r="H698" s="435" t="str">
        <f t="shared" ca="1" si="41"/>
        <v/>
      </c>
      <c r="I698" s="519"/>
      <c r="J698" s="519"/>
      <c r="K698" s="436" t="str">
        <f t="shared" ca="1" si="42"/>
        <v/>
      </c>
      <c r="L698" s="516"/>
      <c r="M698" s="523" t="str">
        <f t="shared" si="43"/>
        <v/>
      </c>
      <c r="N698" s="591"/>
      <c r="O698" s="421"/>
    </row>
    <row r="699" spans="1:15" ht="12.75" customHeight="1">
      <c r="A699" s="571"/>
      <c r="B699" s="514"/>
      <c r="C699" s="514"/>
      <c r="D699" s="516"/>
      <c r="E699" s="571"/>
      <c r="F699" s="532"/>
      <c r="G699" s="532"/>
      <c r="H699" s="435" t="str">
        <f t="shared" ca="1" si="41"/>
        <v/>
      </c>
      <c r="I699" s="519"/>
      <c r="J699" s="519"/>
      <c r="K699" s="436" t="str">
        <f t="shared" ca="1" si="42"/>
        <v/>
      </c>
      <c r="L699" s="516"/>
      <c r="M699" s="523" t="str">
        <f t="shared" si="43"/>
        <v/>
      </c>
      <c r="N699" s="591"/>
      <c r="O699" s="421"/>
    </row>
    <row r="700" spans="1:15" ht="12.75" customHeight="1">
      <c r="A700" s="571"/>
      <c r="B700" s="514"/>
      <c r="C700" s="514"/>
      <c r="D700" s="516"/>
      <c r="E700" s="571"/>
      <c r="F700" s="532"/>
      <c r="G700" s="532"/>
      <c r="H700" s="435" t="str">
        <f t="shared" ref="H700:H763" ca="1" si="44">IF(A700&lt;&gt;"",IF(INDIRECT(ADDRESS(ROW()-1,8))="",ROUND(SUM(INDIRECT(ADDRESS(ROW()-2,8)),F700,-G700),2),ROUND(SUM(INDIRECT(ADDRESS(ROW()-1,8)),F700,-G700),2)),"")</f>
        <v/>
      </c>
      <c r="I700" s="519"/>
      <c r="J700" s="519"/>
      <c r="K700" s="436" t="str">
        <f t="shared" ca="1" si="42"/>
        <v/>
      </c>
      <c r="L700" s="516"/>
      <c r="M700" s="523" t="str">
        <f t="shared" si="43"/>
        <v/>
      </c>
      <c r="N700" s="591"/>
      <c r="O700" s="421"/>
    </row>
    <row r="701" spans="1:15" ht="12.75" customHeight="1">
      <c r="A701" s="571"/>
      <c r="B701" s="514"/>
      <c r="C701" s="514"/>
      <c r="D701" s="516"/>
      <c r="E701" s="571"/>
      <c r="F701" s="532"/>
      <c r="G701" s="532"/>
      <c r="H701" s="435" t="str">
        <f t="shared" ca="1" si="44"/>
        <v/>
      </c>
      <c r="I701" s="519"/>
      <c r="J701" s="519"/>
      <c r="K701" s="436" t="str">
        <f t="shared" ref="K701:K764" ca="1" si="45">IF(A701&lt;&gt;"",IF(INDIRECT(ADDRESS(ROW()-1,11))="",ROUND(SUM(INDIRECT(ADDRESS(ROW()-2,11)),I701,-J701),2),ROUND(SUM(INDIRECT(ADDRESS(ROW()-1,11)),I701,-J701),2)),"")</f>
        <v/>
      </c>
      <c r="L701" s="516"/>
      <c r="M701" s="523" t="str">
        <f t="shared" si="43"/>
        <v/>
      </c>
      <c r="N701" s="591"/>
      <c r="O701" s="421"/>
    </row>
    <row r="702" spans="1:15" ht="12.75" customHeight="1">
      <c r="A702" s="571"/>
      <c r="B702" s="514"/>
      <c r="C702" s="514"/>
      <c r="D702" s="516"/>
      <c r="E702" s="571"/>
      <c r="F702" s="532"/>
      <c r="G702" s="532"/>
      <c r="H702" s="435" t="str">
        <f t="shared" ca="1" si="44"/>
        <v/>
      </c>
      <c r="I702" s="519"/>
      <c r="J702" s="519"/>
      <c r="K702" s="436" t="str">
        <f t="shared" ca="1" si="45"/>
        <v/>
      </c>
      <c r="L702" s="516"/>
      <c r="M702" s="523" t="str">
        <f t="shared" si="43"/>
        <v/>
      </c>
      <c r="N702" s="591"/>
      <c r="O702" s="421"/>
    </row>
    <row r="703" spans="1:15" ht="12.75" customHeight="1">
      <c r="A703" s="571"/>
      <c r="B703" s="514"/>
      <c r="C703" s="514"/>
      <c r="D703" s="516"/>
      <c r="E703" s="571"/>
      <c r="F703" s="532"/>
      <c r="G703" s="532"/>
      <c r="H703" s="435" t="str">
        <f t="shared" ca="1" si="44"/>
        <v/>
      </c>
      <c r="I703" s="519"/>
      <c r="J703" s="519"/>
      <c r="K703" s="436" t="str">
        <f t="shared" ca="1" si="45"/>
        <v/>
      </c>
      <c r="L703" s="516"/>
      <c r="M703" s="523" t="str">
        <f t="shared" si="43"/>
        <v/>
      </c>
      <c r="N703" s="591"/>
      <c r="O703" s="421"/>
    </row>
    <row r="704" spans="1:15" ht="12.75" customHeight="1">
      <c r="A704" s="571"/>
      <c r="B704" s="514"/>
      <c r="C704" s="514"/>
      <c r="D704" s="516"/>
      <c r="E704" s="571"/>
      <c r="F704" s="532"/>
      <c r="G704" s="532"/>
      <c r="H704" s="435" t="str">
        <f t="shared" ca="1" si="44"/>
        <v/>
      </c>
      <c r="I704" s="519"/>
      <c r="J704" s="519"/>
      <c r="K704" s="436" t="str">
        <f t="shared" ca="1" si="45"/>
        <v/>
      </c>
      <c r="L704" s="516"/>
      <c r="M704" s="523" t="str">
        <f t="shared" ref="M704:M767" si="46">IF(LEN(L704)&gt;0,F704+G704+I704+J704,"")</f>
        <v/>
      </c>
      <c r="N704" s="591"/>
      <c r="O704" s="421"/>
    </row>
    <row r="705" spans="1:15" ht="12.75" customHeight="1">
      <c r="A705" s="571"/>
      <c r="B705" s="514"/>
      <c r="C705" s="514"/>
      <c r="D705" s="516"/>
      <c r="E705" s="571"/>
      <c r="F705" s="532"/>
      <c r="G705" s="532"/>
      <c r="H705" s="435" t="str">
        <f t="shared" ca="1" si="44"/>
        <v/>
      </c>
      <c r="I705" s="519"/>
      <c r="J705" s="519"/>
      <c r="K705" s="436" t="str">
        <f t="shared" ca="1" si="45"/>
        <v/>
      </c>
      <c r="L705" s="516"/>
      <c r="M705" s="523" t="str">
        <f t="shared" si="46"/>
        <v/>
      </c>
      <c r="N705" s="591"/>
      <c r="O705" s="421"/>
    </row>
    <row r="706" spans="1:15" ht="12.75" customHeight="1">
      <c r="A706" s="571"/>
      <c r="B706" s="514"/>
      <c r="C706" s="514"/>
      <c r="D706" s="516"/>
      <c r="E706" s="571"/>
      <c r="F706" s="532"/>
      <c r="G706" s="532"/>
      <c r="H706" s="435" t="str">
        <f t="shared" ca="1" si="44"/>
        <v/>
      </c>
      <c r="I706" s="519"/>
      <c r="J706" s="519"/>
      <c r="K706" s="436" t="str">
        <f t="shared" ca="1" si="45"/>
        <v/>
      </c>
      <c r="L706" s="516"/>
      <c r="M706" s="523" t="str">
        <f t="shared" si="46"/>
        <v/>
      </c>
      <c r="N706" s="591"/>
      <c r="O706" s="421"/>
    </row>
    <row r="707" spans="1:15" ht="12.75" customHeight="1">
      <c r="A707" s="571"/>
      <c r="B707" s="514"/>
      <c r="C707" s="514"/>
      <c r="D707" s="516"/>
      <c r="E707" s="571"/>
      <c r="F707" s="532"/>
      <c r="G707" s="532"/>
      <c r="H707" s="435" t="str">
        <f t="shared" ca="1" si="44"/>
        <v/>
      </c>
      <c r="I707" s="519"/>
      <c r="J707" s="519"/>
      <c r="K707" s="436" t="str">
        <f t="shared" ca="1" si="45"/>
        <v/>
      </c>
      <c r="L707" s="516"/>
      <c r="M707" s="523" t="str">
        <f t="shared" si="46"/>
        <v/>
      </c>
      <c r="N707" s="591"/>
      <c r="O707" s="421"/>
    </row>
    <row r="708" spans="1:15" ht="12.75" customHeight="1">
      <c r="A708" s="571"/>
      <c r="B708" s="514"/>
      <c r="C708" s="514"/>
      <c r="D708" s="516"/>
      <c r="E708" s="571"/>
      <c r="F708" s="532"/>
      <c r="G708" s="532"/>
      <c r="H708" s="435" t="str">
        <f t="shared" ca="1" si="44"/>
        <v/>
      </c>
      <c r="I708" s="519"/>
      <c r="J708" s="519"/>
      <c r="K708" s="436" t="str">
        <f t="shared" ca="1" si="45"/>
        <v/>
      </c>
      <c r="L708" s="516"/>
      <c r="M708" s="523" t="str">
        <f t="shared" si="46"/>
        <v/>
      </c>
      <c r="N708" s="591"/>
      <c r="O708" s="421"/>
    </row>
    <row r="709" spans="1:15" ht="12.75" customHeight="1">
      <c r="A709" s="571"/>
      <c r="B709" s="514"/>
      <c r="C709" s="514"/>
      <c r="D709" s="516"/>
      <c r="E709" s="571"/>
      <c r="F709" s="532"/>
      <c r="G709" s="532"/>
      <c r="H709" s="435" t="str">
        <f t="shared" ca="1" si="44"/>
        <v/>
      </c>
      <c r="I709" s="519"/>
      <c r="J709" s="519"/>
      <c r="K709" s="436" t="str">
        <f t="shared" ca="1" si="45"/>
        <v/>
      </c>
      <c r="L709" s="516"/>
      <c r="M709" s="523" t="str">
        <f t="shared" si="46"/>
        <v/>
      </c>
      <c r="N709" s="591"/>
      <c r="O709" s="421"/>
    </row>
    <row r="710" spans="1:15" ht="12.75" customHeight="1">
      <c r="A710" s="571"/>
      <c r="B710" s="514"/>
      <c r="C710" s="514"/>
      <c r="D710" s="516"/>
      <c r="E710" s="571"/>
      <c r="F710" s="532"/>
      <c r="G710" s="532"/>
      <c r="H710" s="435" t="str">
        <f t="shared" ca="1" si="44"/>
        <v/>
      </c>
      <c r="I710" s="519"/>
      <c r="J710" s="519"/>
      <c r="K710" s="436" t="str">
        <f t="shared" ca="1" si="45"/>
        <v/>
      </c>
      <c r="L710" s="516"/>
      <c r="M710" s="523" t="str">
        <f t="shared" si="46"/>
        <v/>
      </c>
      <c r="N710" s="591"/>
      <c r="O710" s="421"/>
    </row>
    <row r="711" spans="1:15" ht="12.75" customHeight="1">
      <c r="A711" s="571"/>
      <c r="B711" s="514"/>
      <c r="C711" s="514"/>
      <c r="D711" s="516"/>
      <c r="E711" s="571"/>
      <c r="F711" s="532"/>
      <c r="G711" s="532"/>
      <c r="H711" s="435" t="str">
        <f t="shared" ca="1" si="44"/>
        <v/>
      </c>
      <c r="I711" s="519"/>
      <c r="J711" s="519"/>
      <c r="K711" s="436" t="str">
        <f t="shared" ca="1" si="45"/>
        <v/>
      </c>
      <c r="L711" s="516"/>
      <c r="M711" s="523" t="str">
        <f t="shared" si="46"/>
        <v/>
      </c>
      <c r="N711" s="591"/>
      <c r="O711" s="421"/>
    </row>
    <row r="712" spans="1:15" ht="12.75" customHeight="1">
      <c r="A712" s="571"/>
      <c r="B712" s="514"/>
      <c r="C712" s="514"/>
      <c r="D712" s="516"/>
      <c r="E712" s="571"/>
      <c r="F712" s="532"/>
      <c r="G712" s="532"/>
      <c r="H712" s="435" t="str">
        <f t="shared" ca="1" si="44"/>
        <v/>
      </c>
      <c r="I712" s="519"/>
      <c r="J712" s="519"/>
      <c r="K712" s="436" t="str">
        <f t="shared" ca="1" si="45"/>
        <v/>
      </c>
      <c r="L712" s="516"/>
      <c r="M712" s="523" t="str">
        <f t="shared" si="46"/>
        <v/>
      </c>
      <c r="N712" s="591"/>
      <c r="O712" s="421"/>
    </row>
    <row r="713" spans="1:15" ht="12.75" customHeight="1">
      <c r="A713" s="571"/>
      <c r="B713" s="514"/>
      <c r="C713" s="514"/>
      <c r="D713" s="516"/>
      <c r="E713" s="571"/>
      <c r="F713" s="532"/>
      <c r="G713" s="532"/>
      <c r="H713" s="435" t="str">
        <f t="shared" ca="1" si="44"/>
        <v/>
      </c>
      <c r="I713" s="519"/>
      <c r="J713" s="519"/>
      <c r="K713" s="436" t="str">
        <f t="shared" ca="1" si="45"/>
        <v/>
      </c>
      <c r="L713" s="516"/>
      <c r="M713" s="523" t="str">
        <f t="shared" si="46"/>
        <v/>
      </c>
      <c r="N713" s="591"/>
      <c r="O713" s="421"/>
    </row>
    <row r="714" spans="1:15" ht="12.75" customHeight="1">
      <c r="A714" s="571"/>
      <c r="B714" s="514"/>
      <c r="C714" s="514"/>
      <c r="D714" s="516"/>
      <c r="E714" s="571"/>
      <c r="F714" s="532"/>
      <c r="G714" s="532"/>
      <c r="H714" s="435" t="str">
        <f t="shared" ca="1" si="44"/>
        <v/>
      </c>
      <c r="I714" s="519"/>
      <c r="J714" s="519"/>
      <c r="K714" s="436" t="str">
        <f t="shared" ca="1" si="45"/>
        <v/>
      </c>
      <c r="L714" s="516"/>
      <c r="M714" s="523" t="str">
        <f t="shared" si="46"/>
        <v/>
      </c>
      <c r="N714" s="591"/>
      <c r="O714" s="421"/>
    </row>
    <row r="715" spans="1:15" ht="12.75" customHeight="1">
      <c r="A715" s="571"/>
      <c r="B715" s="514"/>
      <c r="C715" s="514"/>
      <c r="D715" s="516"/>
      <c r="E715" s="571"/>
      <c r="F715" s="532"/>
      <c r="G715" s="532"/>
      <c r="H715" s="435" t="str">
        <f t="shared" ca="1" si="44"/>
        <v/>
      </c>
      <c r="I715" s="519"/>
      <c r="J715" s="519"/>
      <c r="K715" s="436" t="str">
        <f t="shared" ca="1" si="45"/>
        <v/>
      </c>
      <c r="L715" s="516"/>
      <c r="M715" s="523" t="str">
        <f t="shared" si="46"/>
        <v/>
      </c>
      <c r="N715" s="591"/>
      <c r="O715" s="421"/>
    </row>
    <row r="716" spans="1:15" ht="12.75" customHeight="1">
      <c r="A716" s="571"/>
      <c r="B716" s="514"/>
      <c r="C716" s="514"/>
      <c r="D716" s="516"/>
      <c r="E716" s="571"/>
      <c r="F716" s="532"/>
      <c r="G716" s="532"/>
      <c r="H716" s="435" t="str">
        <f t="shared" ca="1" si="44"/>
        <v/>
      </c>
      <c r="I716" s="519"/>
      <c r="J716" s="519"/>
      <c r="K716" s="436" t="str">
        <f t="shared" ca="1" si="45"/>
        <v/>
      </c>
      <c r="L716" s="516"/>
      <c r="M716" s="523" t="str">
        <f t="shared" si="46"/>
        <v/>
      </c>
      <c r="N716" s="591"/>
      <c r="O716" s="421"/>
    </row>
    <row r="717" spans="1:15" ht="12.75" customHeight="1">
      <c r="A717" s="571"/>
      <c r="B717" s="514"/>
      <c r="C717" s="514"/>
      <c r="D717" s="516"/>
      <c r="E717" s="571"/>
      <c r="F717" s="532"/>
      <c r="G717" s="532"/>
      <c r="H717" s="435" t="str">
        <f t="shared" ca="1" si="44"/>
        <v/>
      </c>
      <c r="I717" s="519"/>
      <c r="J717" s="519"/>
      <c r="K717" s="436" t="str">
        <f t="shared" ca="1" si="45"/>
        <v/>
      </c>
      <c r="L717" s="516"/>
      <c r="M717" s="523" t="str">
        <f t="shared" si="46"/>
        <v/>
      </c>
      <c r="N717" s="591"/>
      <c r="O717" s="421"/>
    </row>
    <row r="718" spans="1:15" ht="12.75" customHeight="1">
      <c r="A718" s="571"/>
      <c r="B718" s="514"/>
      <c r="C718" s="514"/>
      <c r="D718" s="516"/>
      <c r="E718" s="571"/>
      <c r="F718" s="532"/>
      <c r="G718" s="532"/>
      <c r="H718" s="435" t="str">
        <f t="shared" ca="1" si="44"/>
        <v/>
      </c>
      <c r="I718" s="519"/>
      <c r="J718" s="519"/>
      <c r="K718" s="436" t="str">
        <f t="shared" ca="1" si="45"/>
        <v/>
      </c>
      <c r="L718" s="516"/>
      <c r="M718" s="523" t="str">
        <f t="shared" si="46"/>
        <v/>
      </c>
      <c r="N718" s="591"/>
      <c r="O718" s="421"/>
    </row>
    <row r="719" spans="1:15" ht="12.75" customHeight="1">
      <c r="A719" s="571"/>
      <c r="B719" s="514"/>
      <c r="C719" s="514"/>
      <c r="D719" s="516"/>
      <c r="E719" s="571"/>
      <c r="F719" s="532"/>
      <c r="G719" s="532"/>
      <c r="H719" s="435" t="str">
        <f t="shared" ca="1" si="44"/>
        <v/>
      </c>
      <c r="I719" s="519"/>
      <c r="J719" s="519"/>
      <c r="K719" s="436" t="str">
        <f t="shared" ca="1" si="45"/>
        <v/>
      </c>
      <c r="L719" s="516"/>
      <c r="M719" s="523" t="str">
        <f t="shared" si="46"/>
        <v/>
      </c>
      <c r="N719" s="591"/>
      <c r="O719" s="421"/>
    </row>
    <row r="720" spans="1:15" ht="12.75" customHeight="1">
      <c r="A720" s="571"/>
      <c r="B720" s="514"/>
      <c r="C720" s="514"/>
      <c r="D720" s="516"/>
      <c r="E720" s="571"/>
      <c r="F720" s="532"/>
      <c r="G720" s="532"/>
      <c r="H720" s="435" t="str">
        <f t="shared" ca="1" si="44"/>
        <v/>
      </c>
      <c r="I720" s="519"/>
      <c r="J720" s="519"/>
      <c r="K720" s="436" t="str">
        <f t="shared" ca="1" si="45"/>
        <v/>
      </c>
      <c r="L720" s="516"/>
      <c r="M720" s="523" t="str">
        <f t="shared" si="46"/>
        <v/>
      </c>
      <c r="N720" s="591"/>
      <c r="O720" s="421"/>
    </row>
    <row r="721" spans="1:15" ht="12.75" customHeight="1">
      <c r="A721" s="571"/>
      <c r="B721" s="514"/>
      <c r="C721" s="514"/>
      <c r="D721" s="516"/>
      <c r="E721" s="571"/>
      <c r="F721" s="532"/>
      <c r="G721" s="532"/>
      <c r="H721" s="435" t="str">
        <f t="shared" ca="1" si="44"/>
        <v/>
      </c>
      <c r="I721" s="519"/>
      <c r="J721" s="519"/>
      <c r="K721" s="436" t="str">
        <f t="shared" ca="1" si="45"/>
        <v/>
      </c>
      <c r="L721" s="516"/>
      <c r="M721" s="523" t="str">
        <f t="shared" si="46"/>
        <v/>
      </c>
      <c r="N721" s="591"/>
      <c r="O721" s="421"/>
    </row>
    <row r="722" spans="1:15" ht="12.75" customHeight="1">
      <c r="A722" s="571"/>
      <c r="B722" s="514"/>
      <c r="C722" s="514"/>
      <c r="D722" s="516"/>
      <c r="E722" s="571"/>
      <c r="F722" s="532"/>
      <c r="G722" s="532"/>
      <c r="H722" s="435" t="str">
        <f t="shared" ca="1" si="44"/>
        <v/>
      </c>
      <c r="I722" s="519"/>
      <c r="J722" s="519"/>
      <c r="K722" s="436" t="str">
        <f t="shared" ca="1" si="45"/>
        <v/>
      </c>
      <c r="L722" s="516"/>
      <c r="M722" s="523" t="str">
        <f t="shared" si="46"/>
        <v/>
      </c>
      <c r="N722" s="591"/>
      <c r="O722" s="421"/>
    </row>
    <row r="723" spans="1:15" ht="12.75" customHeight="1">
      <c r="A723" s="571"/>
      <c r="B723" s="514"/>
      <c r="C723" s="514"/>
      <c r="D723" s="516"/>
      <c r="E723" s="571"/>
      <c r="F723" s="532"/>
      <c r="G723" s="532"/>
      <c r="H723" s="435" t="str">
        <f t="shared" ca="1" si="44"/>
        <v/>
      </c>
      <c r="I723" s="519"/>
      <c r="J723" s="519"/>
      <c r="K723" s="436" t="str">
        <f t="shared" ca="1" si="45"/>
        <v/>
      </c>
      <c r="L723" s="516"/>
      <c r="M723" s="523" t="str">
        <f t="shared" si="46"/>
        <v/>
      </c>
      <c r="N723" s="591"/>
      <c r="O723" s="421"/>
    </row>
    <row r="724" spans="1:15" ht="12.75" customHeight="1">
      <c r="A724" s="571"/>
      <c r="B724" s="514"/>
      <c r="C724" s="514"/>
      <c r="D724" s="516"/>
      <c r="E724" s="571"/>
      <c r="F724" s="532"/>
      <c r="G724" s="532"/>
      <c r="H724" s="435" t="str">
        <f t="shared" ca="1" si="44"/>
        <v/>
      </c>
      <c r="I724" s="519"/>
      <c r="J724" s="519"/>
      <c r="K724" s="436" t="str">
        <f t="shared" ca="1" si="45"/>
        <v/>
      </c>
      <c r="L724" s="516"/>
      <c r="M724" s="523" t="str">
        <f t="shared" si="46"/>
        <v/>
      </c>
      <c r="N724" s="591"/>
      <c r="O724" s="421"/>
    </row>
    <row r="725" spans="1:15" ht="12.75" customHeight="1">
      <c r="A725" s="571"/>
      <c r="B725" s="514"/>
      <c r="C725" s="514"/>
      <c r="D725" s="516"/>
      <c r="E725" s="571"/>
      <c r="F725" s="532"/>
      <c r="G725" s="532"/>
      <c r="H725" s="435" t="str">
        <f t="shared" ca="1" si="44"/>
        <v/>
      </c>
      <c r="I725" s="519"/>
      <c r="J725" s="519"/>
      <c r="K725" s="436" t="str">
        <f t="shared" ca="1" si="45"/>
        <v/>
      </c>
      <c r="L725" s="516"/>
      <c r="M725" s="523" t="str">
        <f t="shared" si="46"/>
        <v/>
      </c>
      <c r="N725" s="591"/>
      <c r="O725" s="421"/>
    </row>
    <row r="726" spans="1:15" ht="12.75" customHeight="1">
      <c r="A726" s="571"/>
      <c r="B726" s="514"/>
      <c r="C726" s="514"/>
      <c r="D726" s="516"/>
      <c r="E726" s="571"/>
      <c r="F726" s="532"/>
      <c r="G726" s="532"/>
      <c r="H726" s="435" t="str">
        <f t="shared" ca="1" si="44"/>
        <v/>
      </c>
      <c r="I726" s="519"/>
      <c r="J726" s="519"/>
      <c r="K726" s="436" t="str">
        <f t="shared" ca="1" si="45"/>
        <v/>
      </c>
      <c r="L726" s="516"/>
      <c r="M726" s="523" t="str">
        <f t="shared" si="46"/>
        <v/>
      </c>
      <c r="N726" s="591"/>
      <c r="O726" s="421"/>
    </row>
    <row r="727" spans="1:15" ht="12.75" customHeight="1">
      <c r="A727" s="571"/>
      <c r="B727" s="514"/>
      <c r="C727" s="514"/>
      <c r="D727" s="516"/>
      <c r="E727" s="571"/>
      <c r="F727" s="532"/>
      <c r="G727" s="532"/>
      <c r="H727" s="435" t="str">
        <f t="shared" ca="1" si="44"/>
        <v/>
      </c>
      <c r="I727" s="519"/>
      <c r="J727" s="519"/>
      <c r="K727" s="436" t="str">
        <f t="shared" ca="1" si="45"/>
        <v/>
      </c>
      <c r="L727" s="516"/>
      <c r="M727" s="523" t="str">
        <f t="shared" si="46"/>
        <v/>
      </c>
      <c r="N727" s="591"/>
      <c r="O727" s="421"/>
    </row>
    <row r="728" spans="1:15" ht="12.75" customHeight="1">
      <c r="A728" s="571"/>
      <c r="B728" s="514"/>
      <c r="C728" s="514"/>
      <c r="D728" s="516"/>
      <c r="E728" s="571"/>
      <c r="F728" s="532"/>
      <c r="G728" s="532"/>
      <c r="H728" s="435" t="str">
        <f t="shared" ca="1" si="44"/>
        <v/>
      </c>
      <c r="I728" s="519"/>
      <c r="J728" s="519"/>
      <c r="K728" s="436" t="str">
        <f t="shared" ca="1" si="45"/>
        <v/>
      </c>
      <c r="L728" s="516"/>
      <c r="M728" s="523" t="str">
        <f t="shared" si="46"/>
        <v/>
      </c>
      <c r="N728" s="591"/>
      <c r="O728" s="421"/>
    </row>
    <row r="729" spans="1:15" ht="12.75" customHeight="1">
      <c r="A729" s="571"/>
      <c r="B729" s="514"/>
      <c r="C729" s="514"/>
      <c r="D729" s="516"/>
      <c r="E729" s="571"/>
      <c r="F729" s="532"/>
      <c r="G729" s="532"/>
      <c r="H729" s="435" t="str">
        <f t="shared" ca="1" si="44"/>
        <v/>
      </c>
      <c r="I729" s="519"/>
      <c r="J729" s="519"/>
      <c r="K729" s="436" t="str">
        <f t="shared" ca="1" si="45"/>
        <v/>
      </c>
      <c r="L729" s="516"/>
      <c r="M729" s="523" t="str">
        <f t="shared" si="46"/>
        <v/>
      </c>
      <c r="N729" s="591"/>
      <c r="O729" s="421"/>
    </row>
    <row r="730" spans="1:15" ht="12.75" customHeight="1">
      <c r="A730" s="571"/>
      <c r="B730" s="514"/>
      <c r="C730" s="514"/>
      <c r="D730" s="516"/>
      <c r="E730" s="571"/>
      <c r="F730" s="532"/>
      <c r="G730" s="532"/>
      <c r="H730" s="435" t="str">
        <f t="shared" ca="1" si="44"/>
        <v/>
      </c>
      <c r="I730" s="519"/>
      <c r="J730" s="519"/>
      <c r="K730" s="436" t="str">
        <f t="shared" ca="1" si="45"/>
        <v/>
      </c>
      <c r="L730" s="516"/>
      <c r="M730" s="523" t="str">
        <f t="shared" si="46"/>
        <v/>
      </c>
      <c r="N730" s="591"/>
      <c r="O730" s="421"/>
    </row>
    <row r="731" spans="1:15" ht="12.75" customHeight="1">
      <c r="A731" s="571"/>
      <c r="B731" s="514"/>
      <c r="C731" s="514"/>
      <c r="D731" s="516"/>
      <c r="E731" s="571"/>
      <c r="F731" s="532"/>
      <c r="G731" s="532"/>
      <c r="H731" s="435" t="str">
        <f t="shared" ca="1" si="44"/>
        <v/>
      </c>
      <c r="I731" s="519"/>
      <c r="J731" s="519"/>
      <c r="K731" s="436" t="str">
        <f t="shared" ca="1" si="45"/>
        <v/>
      </c>
      <c r="L731" s="516"/>
      <c r="M731" s="523" t="str">
        <f t="shared" si="46"/>
        <v/>
      </c>
      <c r="N731" s="591"/>
      <c r="O731" s="421"/>
    </row>
    <row r="732" spans="1:15" ht="12.75" customHeight="1">
      <c r="A732" s="571"/>
      <c r="B732" s="514"/>
      <c r="C732" s="514"/>
      <c r="D732" s="516"/>
      <c r="E732" s="571"/>
      <c r="F732" s="532"/>
      <c r="G732" s="532"/>
      <c r="H732" s="435" t="str">
        <f t="shared" ca="1" si="44"/>
        <v/>
      </c>
      <c r="I732" s="519"/>
      <c r="J732" s="519"/>
      <c r="K732" s="436" t="str">
        <f t="shared" ca="1" si="45"/>
        <v/>
      </c>
      <c r="L732" s="516"/>
      <c r="M732" s="523" t="str">
        <f t="shared" si="46"/>
        <v/>
      </c>
      <c r="N732" s="591"/>
      <c r="O732" s="421"/>
    </row>
    <row r="733" spans="1:15" ht="12.75" customHeight="1">
      <c r="A733" s="571"/>
      <c r="B733" s="514"/>
      <c r="C733" s="514"/>
      <c r="D733" s="516"/>
      <c r="E733" s="571"/>
      <c r="F733" s="532"/>
      <c r="G733" s="532"/>
      <c r="H733" s="435" t="str">
        <f t="shared" ca="1" si="44"/>
        <v/>
      </c>
      <c r="I733" s="519"/>
      <c r="J733" s="519"/>
      <c r="K733" s="436" t="str">
        <f t="shared" ca="1" si="45"/>
        <v/>
      </c>
      <c r="L733" s="516"/>
      <c r="M733" s="523" t="str">
        <f t="shared" si="46"/>
        <v/>
      </c>
      <c r="N733" s="591"/>
      <c r="O733" s="421"/>
    </row>
    <row r="734" spans="1:15" ht="12.75" customHeight="1">
      <c r="A734" s="571"/>
      <c r="B734" s="514"/>
      <c r="C734" s="514"/>
      <c r="D734" s="516"/>
      <c r="E734" s="571"/>
      <c r="F734" s="532"/>
      <c r="G734" s="532"/>
      <c r="H734" s="435" t="str">
        <f t="shared" ca="1" si="44"/>
        <v/>
      </c>
      <c r="I734" s="519"/>
      <c r="J734" s="519"/>
      <c r="K734" s="436" t="str">
        <f t="shared" ca="1" si="45"/>
        <v/>
      </c>
      <c r="L734" s="516"/>
      <c r="M734" s="523" t="str">
        <f t="shared" si="46"/>
        <v/>
      </c>
      <c r="N734" s="591"/>
      <c r="O734" s="421"/>
    </row>
    <row r="735" spans="1:15" ht="12.75" customHeight="1">
      <c r="A735" s="571"/>
      <c r="B735" s="514"/>
      <c r="C735" s="514"/>
      <c r="D735" s="516"/>
      <c r="E735" s="571"/>
      <c r="F735" s="532"/>
      <c r="G735" s="532"/>
      <c r="H735" s="435" t="str">
        <f t="shared" ca="1" si="44"/>
        <v/>
      </c>
      <c r="I735" s="519"/>
      <c r="J735" s="519"/>
      <c r="K735" s="436" t="str">
        <f t="shared" ca="1" si="45"/>
        <v/>
      </c>
      <c r="L735" s="516"/>
      <c r="M735" s="523" t="str">
        <f t="shared" si="46"/>
        <v/>
      </c>
      <c r="N735" s="591"/>
      <c r="O735" s="421"/>
    </row>
    <row r="736" spans="1:15" ht="12.75" customHeight="1">
      <c r="A736" s="571"/>
      <c r="B736" s="514"/>
      <c r="C736" s="514"/>
      <c r="D736" s="516"/>
      <c r="E736" s="571"/>
      <c r="F736" s="532"/>
      <c r="G736" s="532"/>
      <c r="H736" s="435" t="str">
        <f t="shared" ca="1" si="44"/>
        <v/>
      </c>
      <c r="I736" s="519"/>
      <c r="J736" s="519"/>
      <c r="K736" s="436" t="str">
        <f t="shared" ca="1" si="45"/>
        <v/>
      </c>
      <c r="L736" s="516"/>
      <c r="M736" s="523" t="str">
        <f t="shared" si="46"/>
        <v/>
      </c>
      <c r="N736" s="591"/>
      <c r="O736" s="421"/>
    </row>
    <row r="737" spans="1:15" ht="12.75" customHeight="1">
      <c r="A737" s="571"/>
      <c r="B737" s="514"/>
      <c r="C737" s="514"/>
      <c r="D737" s="516"/>
      <c r="E737" s="571"/>
      <c r="F737" s="532"/>
      <c r="G737" s="532"/>
      <c r="H737" s="435" t="str">
        <f t="shared" ca="1" si="44"/>
        <v/>
      </c>
      <c r="I737" s="519"/>
      <c r="J737" s="519"/>
      <c r="K737" s="436" t="str">
        <f t="shared" ca="1" si="45"/>
        <v/>
      </c>
      <c r="L737" s="516"/>
      <c r="M737" s="523" t="str">
        <f t="shared" si="46"/>
        <v/>
      </c>
      <c r="N737" s="591"/>
      <c r="O737" s="421"/>
    </row>
    <row r="738" spans="1:15" ht="12.75" customHeight="1">
      <c r="A738" s="571"/>
      <c r="B738" s="514"/>
      <c r="C738" s="514"/>
      <c r="D738" s="516"/>
      <c r="E738" s="571"/>
      <c r="F738" s="532"/>
      <c r="G738" s="532"/>
      <c r="H738" s="435" t="str">
        <f t="shared" ca="1" si="44"/>
        <v/>
      </c>
      <c r="I738" s="519"/>
      <c r="J738" s="519"/>
      <c r="K738" s="436" t="str">
        <f t="shared" ca="1" si="45"/>
        <v/>
      </c>
      <c r="L738" s="516"/>
      <c r="M738" s="523" t="str">
        <f t="shared" si="46"/>
        <v/>
      </c>
      <c r="N738" s="591"/>
      <c r="O738" s="421"/>
    </row>
    <row r="739" spans="1:15" ht="12.75" customHeight="1">
      <c r="A739" s="571"/>
      <c r="B739" s="514"/>
      <c r="C739" s="514"/>
      <c r="D739" s="516"/>
      <c r="E739" s="571"/>
      <c r="F739" s="532"/>
      <c r="G739" s="532"/>
      <c r="H739" s="435" t="str">
        <f t="shared" ca="1" si="44"/>
        <v/>
      </c>
      <c r="I739" s="519"/>
      <c r="J739" s="519"/>
      <c r="K739" s="436" t="str">
        <f t="shared" ca="1" si="45"/>
        <v/>
      </c>
      <c r="L739" s="516"/>
      <c r="M739" s="523" t="str">
        <f t="shared" si="46"/>
        <v/>
      </c>
      <c r="N739" s="591"/>
      <c r="O739" s="421"/>
    </row>
    <row r="740" spans="1:15" ht="12.75" customHeight="1">
      <c r="A740" s="571"/>
      <c r="B740" s="514"/>
      <c r="C740" s="514"/>
      <c r="D740" s="516"/>
      <c r="E740" s="571"/>
      <c r="F740" s="532"/>
      <c r="G740" s="532"/>
      <c r="H740" s="435" t="str">
        <f t="shared" ca="1" si="44"/>
        <v/>
      </c>
      <c r="I740" s="519"/>
      <c r="J740" s="519"/>
      <c r="K740" s="436" t="str">
        <f t="shared" ca="1" si="45"/>
        <v/>
      </c>
      <c r="L740" s="516"/>
      <c r="M740" s="523" t="str">
        <f t="shared" si="46"/>
        <v/>
      </c>
      <c r="N740" s="591"/>
      <c r="O740" s="421"/>
    </row>
    <row r="741" spans="1:15" ht="12.75" customHeight="1">
      <c r="A741" s="571"/>
      <c r="B741" s="514"/>
      <c r="C741" s="514"/>
      <c r="D741" s="516"/>
      <c r="E741" s="571"/>
      <c r="F741" s="532"/>
      <c r="G741" s="532"/>
      <c r="H741" s="435" t="str">
        <f t="shared" ca="1" si="44"/>
        <v/>
      </c>
      <c r="I741" s="519"/>
      <c r="J741" s="519"/>
      <c r="K741" s="436" t="str">
        <f t="shared" ca="1" si="45"/>
        <v/>
      </c>
      <c r="L741" s="516"/>
      <c r="M741" s="523" t="str">
        <f t="shared" si="46"/>
        <v/>
      </c>
      <c r="N741" s="591"/>
      <c r="O741" s="421"/>
    </row>
    <row r="742" spans="1:15" ht="12.75" customHeight="1">
      <c r="A742" s="571"/>
      <c r="B742" s="514"/>
      <c r="C742" s="514"/>
      <c r="D742" s="516"/>
      <c r="E742" s="571"/>
      <c r="F742" s="532"/>
      <c r="G742" s="532"/>
      <c r="H742" s="435" t="str">
        <f t="shared" ca="1" si="44"/>
        <v/>
      </c>
      <c r="I742" s="519"/>
      <c r="J742" s="519"/>
      <c r="K742" s="436" t="str">
        <f t="shared" ca="1" si="45"/>
        <v/>
      </c>
      <c r="L742" s="516"/>
      <c r="M742" s="523" t="str">
        <f t="shared" si="46"/>
        <v/>
      </c>
      <c r="N742" s="591"/>
      <c r="O742" s="421"/>
    </row>
    <row r="743" spans="1:15" ht="12.75" customHeight="1">
      <c r="A743" s="571"/>
      <c r="B743" s="514"/>
      <c r="C743" s="514"/>
      <c r="D743" s="516"/>
      <c r="E743" s="571"/>
      <c r="F743" s="532"/>
      <c r="G743" s="532"/>
      <c r="H743" s="435" t="str">
        <f t="shared" ca="1" si="44"/>
        <v/>
      </c>
      <c r="I743" s="519"/>
      <c r="J743" s="519"/>
      <c r="K743" s="436" t="str">
        <f t="shared" ca="1" si="45"/>
        <v/>
      </c>
      <c r="L743" s="516"/>
      <c r="M743" s="523" t="str">
        <f t="shared" si="46"/>
        <v/>
      </c>
      <c r="N743" s="591"/>
      <c r="O743" s="421"/>
    </row>
    <row r="744" spans="1:15" ht="12.75" customHeight="1">
      <c r="A744" s="571"/>
      <c r="B744" s="514"/>
      <c r="C744" s="514"/>
      <c r="D744" s="516"/>
      <c r="E744" s="571"/>
      <c r="F744" s="532"/>
      <c r="G744" s="532"/>
      <c r="H744" s="435" t="str">
        <f t="shared" ca="1" si="44"/>
        <v/>
      </c>
      <c r="I744" s="519"/>
      <c r="J744" s="519"/>
      <c r="K744" s="436" t="str">
        <f t="shared" ca="1" si="45"/>
        <v/>
      </c>
      <c r="L744" s="516"/>
      <c r="M744" s="523" t="str">
        <f t="shared" si="46"/>
        <v/>
      </c>
      <c r="N744" s="591"/>
      <c r="O744" s="421"/>
    </row>
    <row r="745" spans="1:15" ht="12.75" customHeight="1">
      <c r="A745" s="571"/>
      <c r="B745" s="514"/>
      <c r="C745" s="514"/>
      <c r="D745" s="516"/>
      <c r="E745" s="571"/>
      <c r="F745" s="532"/>
      <c r="G745" s="532"/>
      <c r="H745" s="435" t="str">
        <f t="shared" ca="1" si="44"/>
        <v/>
      </c>
      <c r="I745" s="519"/>
      <c r="J745" s="519"/>
      <c r="K745" s="436" t="str">
        <f t="shared" ca="1" si="45"/>
        <v/>
      </c>
      <c r="L745" s="516"/>
      <c r="M745" s="523" t="str">
        <f t="shared" si="46"/>
        <v/>
      </c>
      <c r="N745" s="591"/>
      <c r="O745" s="421"/>
    </row>
    <row r="746" spans="1:15" ht="12.75" customHeight="1">
      <c r="A746" s="571"/>
      <c r="B746" s="514"/>
      <c r="C746" s="514"/>
      <c r="D746" s="516"/>
      <c r="E746" s="571"/>
      <c r="F746" s="532"/>
      <c r="G746" s="532"/>
      <c r="H746" s="435" t="str">
        <f t="shared" ca="1" si="44"/>
        <v/>
      </c>
      <c r="I746" s="519"/>
      <c r="J746" s="519"/>
      <c r="K746" s="436" t="str">
        <f t="shared" ca="1" si="45"/>
        <v/>
      </c>
      <c r="L746" s="516"/>
      <c r="M746" s="523" t="str">
        <f t="shared" si="46"/>
        <v/>
      </c>
      <c r="N746" s="591"/>
      <c r="O746" s="421"/>
    </row>
    <row r="747" spans="1:15" ht="12.75" customHeight="1">
      <c r="A747" s="571"/>
      <c r="B747" s="514"/>
      <c r="C747" s="514"/>
      <c r="D747" s="516"/>
      <c r="E747" s="571"/>
      <c r="F747" s="532"/>
      <c r="G747" s="532"/>
      <c r="H747" s="435" t="str">
        <f t="shared" ca="1" si="44"/>
        <v/>
      </c>
      <c r="I747" s="519"/>
      <c r="J747" s="519"/>
      <c r="K747" s="436" t="str">
        <f t="shared" ca="1" si="45"/>
        <v/>
      </c>
      <c r="L747" s="516"/>
      <c r="M747" s="523" t="str">
        <f t="shared" si="46"/>
        <v/>
      </c>
      <c r="N747" s="591"/>
      <c r="O747" s="421"/>
    </row>
    <row r="748" spans="1:15" ht="12.75" customHeight="1">
      <c r="A748" s="571"/>
      <c r="B748" s="514"/>
      <c r="C748" s="514"/>
      <c r="D748" s="516"/>
      <c r="E748" s="571"/>
      <c r="F748" s="532"/>
      <c r="G748" s="532"/>
      <c r="H748" s="435" t="str">
        <f t="shared" ca="1" si="44"/>
        <v/>
      </c>
      <c r="I748" s="519"/>
      <c r="J748" s="519"/>
      <c r="K748" s="436" t="str">
        <f t="shared" ca="1" si="45"/>
        <v/>
      </c>
      <c r="L748" s="516"/>
      <c r="M748" s="523" t="str">
        <f t="shared" si="46"/>
        <v/>
      </c>
      <c r="N748" s="591"/>
      <c r="O748" s="421"/>
    </row>
    <row r="749" spans="1:15" ht="12.75" customHeight="1">
      <c r="A749" s="571"/>
      <c r="B749" s="514"/>
      <c r="C749" s="514"/>
      <c r="D749" s="516"/>
      <c r="E749" s="571"/>
      <c r="F749" s="532"/>
      <c r="G749" s="532"/>
      <c r="H749" s="435" t="str">
        <f t="shared" ca="1" si="44"/>
        <v/>
      </c>
      <c r="I749" s="519"/>
      <c r="J749" s="519"/>
      <c r="K749" s="436" t="str">
        <f t="shared" ca="1" si="45"/>
        <v/>
      </c>
      <c r="L749" s="516"/>
      <c r="M749" s="523" t="str">
        <f t="shared" si="46"/>
        <v/>
      </c>
      <c r="N749" s="591"/>
      <c r="O749" s="421"/>
    </row>
    <row r="750" spans="1:15" ht="12.75" customHeight="1">
      <c r="A750" s="571"/>
      <c r="B750" s="514"/>
      <c r="C750" s="514"/>
      <c r="D750" s="516"/>
      <c r="E750" s="571"/>
      <c r="F750" s="532"/>
      <c r="G750" s="532"/>
      <c r="H750" s="435" t="str">
        <f t="shared" ca="1" si="44"/>
        <v/>
      </c>
      <c r="I750" s="519"/>
      <c r="J750" s="519"/>
      <c r="K750" s="436" t="str">
        <f t="shared" ca="1" si="45"/>
        <v/>
      </c>
      <c r="L750" s="516"/>
      <c r="M750" s="523" t="str">
        <f t="shared" si="46"/>
        <v/>
      </c>
      <c r="N750" s="591"/>
      <c r="O750" s="421"/>
    </row>
    <row r="751" spans="1:15" ht="12.75" customHeight="1">
      <c r="A751" s="571"/>
      <c r="B751" s="514"/>
      <c r="C751" s="514"/>
      <c r="D751" s="516"/>
      <c r="E751" s="571"/>
      <c r="F751" s="532"/>
      <c r="G751" s="532"/>
      <c r="H751" s="435" t="str">
        <f t="shared" ca="1" si="44"/>
        <v/>
      </c>
      <c r="I751" s="519"/>
      <c r="J751" s="519"/>
      <c r="K751" s="436" t="str">
        <f t="shared" ca="1" si="45"/>
        <v/>
      </c>
      <c r="L751" s="516"/>
      <c r="M751" s="523" t="str">
        <f t="shared" si="46"/>
        <v/>
      </c>
      <c r="N751" s="591"/>
      <c r="O751" s="421"/>
    </row>
    <row r="752" spans="1:15" ht="12.75" customHeight="1">
      <c r="A752" s="571"/>
      <c r="B752" s="514"/>
      <c r="C752" s="514"/>
      <c r="D752" s="516"/>
      <c r="E752" s="571"/>
      <c r="F752" s="532"/>
      <c r="G752" s="532"/>
      <c r="H752" s="435" t="str">
        <f t="shared" ca="1" si="44"/>
        <v/>
      </c>
      <c r="I752" s="519"/>
      <c r="J752" s="519"/>
      <c r="K752" s="436" t="str">
        <f t="shared" ca="1" si="45"/>
        <v/>
      </c>
      <c r="L752" s="516"/>
      <c r="M752" s="523" t="str">
        <f t="shared" si="46"/>
        <v/>
      </c>
      <c r="N752" s="591"/>
      <c r="O752" s="421"/>
    </row>
    <row r="753" spans="1:15" ht="12.75" customHeight="1">
      <c r="A753" s="571"/>
      <c r="B753" s="514"/>
      <c r="C753" s="514"/>
      <c r="D753" s="516"/>
      <c r="E753" s="571"/>
      <c r="F753" s="532"/>
      <c r="G753" s="532"/>
      <c r="H753" s="435" t="str">
        <f t="shared" ca="1" si="44"/>
        <v/>
      </c>
      <c r="I753" s="519"/>
      <c r="J753" s="519"/>
      <c r="K753" s="436" t="str">
        <f t="shared" ca="1" si="45"/>
        <v/>
      </c>
      <c r="L753" s="516"/>
      <c r="M753" s="523" t="str">
        <f t="shared" si="46"/>
        <v/>
      </c>
      <c r="N753" s="591"/>
      <c r="O753" s="421"/>
    </row>
    <row r="754" spans="1:15" ht="12.75" customHeight="1">
      <c r="A754" s="571"/>
      <c r="B754" s="514"/>
      <c r="C754" s="514"/>
      <c r="D754" s="516"/>
      <c r="E754" s="571"/>
      <c r="F754" s="532"/>
      <c r="G754" s="532"/>
      <c r="H754" s="435" t="str">
        <f t="shared" ca="1" si="44"/>
        <v/>
      </c>
      <c r="I754" s="519"/>
      <c r="J754" s="519"/>
      <c r="K754" s="436" t="str">
        <f t="shared" ca="1" si="45"/>
        <v/>
      </c>
      <c r="L754" s="516"/>
      <c r="M754" s="523" t="str">
        <f t="shared" si="46"/>
        <v/>
      </c>
      <c r="N754" s="591"/>
      <c r="O754" s="421"/>
    </row>
    <row r="755" spans="1:15" ht="12.75" customHeight="1">
      <c r="A755" s="571"/>
      <c r="B755" s="514"/>
      <c r="C755" s="514"/>
      <c r="D755" s="516"/>
      <c r="E755" s="571"/>
      <c r="F755" s="532"/>
      <c r="G755" s="532"/>
      <c r="H755" s="435" t="str">
        <f t="shared" ca="1" si="44"/>
        <v/>
      </c>
      <c r="I755" s="519"/>
      <c r="J755" s="519"/>
      <c r="K755" s="436" t="str">
        <f t="shared" ca="1" si="45"/>
        <v/>
      </c>
      <c r="L755" s="516"/>
      <c r="M755" s="523" t="str">
        <f t="shared" si="46"/>
        <v/>
      </c>
      <c r="N755" s="591"/>
      <c r="O755" s="421"/>
    </row>
    <row r="756" spans="1:15" ht="12.75" customHeight="1">
      <c r="A756" s="571"/>
      <c r="B756" s="514"/>
      <c r="C756" s="514"/>
      <c r="D756" s="516"/>
      <c r="E756" s="571"/>
      <c r="F756" s="532"/>
      <c r="G756" s="532"/>
      <c r="H756" s="435" t="str">
        <f t="shared" ca="1" si="44"/>
        <v/>
      </c>
      <c r="I756" s="519"/>
      <c r="J756" s="519"/>
      <c r="K756" s="436" t="str">
        <f t="shared" ca="1" si="45"/>
        <v/>
      </c>
      <c r="L756" s="516"/>
      <c r="M756" s="523" t="str">
        <f t="shared" si="46"/>
        <v/>
      </c>
      <c r="N756" s="591"/>
      <c r="O756" s="421"/>
    </row>
    <row r="757" spans="1:15" ht="12.75" customHeight="1">
      <c r="A757" s="571"/>
      <c r="B757" s="514"/>
      <c r="C757" s="514"/>
      <c r="D757" s="516"/>
      <c r="E757" s="571"/>
      <c r="F757" s="532"/>
      <c r="G757" s="532"/>
      <c r="H757" s="435" t="str">
        <f t="shared" ca="1" si="44"/>
        <v/>
      </c>
      <c r="I757" s="519"/>
      <c r="J757" s="519"/>
      <c r="K757" s="436" t="str">
        <f t="shared" ca="1" si="45"/>
        <v/>
      </c>
      <c r="L757" s="516"/>
      <c r="M757" s="523" t="str">
        <f t="shared" si="46"/>
        <v/>
      </c>
      <c r="N757" s="591"/>
      <c r="O757" s="421"/>
    </row>
    <row r="758" spans="1:15" ht="12.75" customHeight="1">
      <c r="A758" s="571"/>
      <c r="B758" s="514"/>
      <c r="C758" s="514"/>
      <c r="D758" s="516"/>
      <c r="E758" s="571"/>
      <c r="F758" s="532"/>
      <c r="G758" s="532"/>
      <c r="H758" s="435" t="str">
        <f t="shared" ca="1" si="44"/>
        <v/>
      </c>
      <c r="I758" s="519"/>
      <c r="J758" s="519"/>
      <c r="K758" s="436" t="str">
        <f t="shared" ca="1" si="45"/>
        <v/>
      </c>
      <c r="L758" s="516"/>
      <c r="M758" s="523" t="str">
        <f t="shared" si="46"/>
        <v/>
      </c>
      <c r="N758" s="591"/>
      <c r="O758" s="421"/>
    </row>
    <row r="759" spans="1:15" ht="12.75" customHeight="1">
      <c r="A759" s="571"/>
      <c r="B759" s="514"/>
      <c r="C759" s="514"/>
      <c r="D759" s="516"/>
      <c r="E759" s="571"/>
      <c r="F759" s="532"/>
      <c r="G759" s="532"/>
      <c r="H759" s="435" t="str">
        <f t="shared" ca="1" si="44"/>
        <v/>
      </c>
      <c r="I759" s="519"/>
      <c r="J759" s="519"/>
      <c r="K759" s="436" t="str">
        <f t="shared" ca="1" si="45"/>
        <v/>
      </c>
      <c r="L759" s="516"/>
      <c r="M759" s="523" t="str">
        <f t="shared" si="46"/>
        <v/>
      </c>
      <c r="N759" s="591"/>
      <c r="O759" s="421"/>
    </row>
    <row r="760" spans="1:15" ht="12.75" customHeight="1">
      <c r="A760" s="571"/>
      <c r="B760" s="514"/>
      <c r="C760" s="514"/>
      <c r="D760" s="516"/>
      <c r="E760" s="571"/>
      <c r="F760" s="532"/>
      <c r="G760" s="532"/>
      <c r="H760" s="435" t="str">
        <f t="shared" ca="1" si="44"/>
        <v/>
      </c>
      <c r="I760" s="519"/>
      <c r="J760" s="519"/>
      <c r="K760" s="436" t="str">
        <f t="shared" ca="1" si="45"/>
        <v/>
      </c>
      <c r="L760" s="516"/>
      <c r="M760" s="523" t="str">
        <f t="shared" si="46"/>
        <v/>
      </c>
      <c r="N760" s="591"/>
      <c r="O760" s="421"/>
    </row>
    <row r="761" spans="1:15" ht="12.75" customHeight="1">
      <c r="A761" s="571"/>
      <c r="B761" s="514"/>
      <c r="C761" s="514"/>
      <c r="D761" s="516"/>
      <c r="E761" s="571"/>
      <c r="F761" s="532"/>
      <c r="G761" s="532"/>
      <c r="H761" s="435" t="str">
        <f t="shared" ca="1" si="44"/>
        <v/>
      </c>
      <c r="I761" s="519"/>
      <c r="J761" s="519"/>
      <c r="K761" s="436" t="str">
        <f t="shared" ca="1" si="45"/>
        <v/>
      </c>
      <c r="L761" s="516"/>
      <c r="M761" s="523" t="str">
        <f t="shared" si="46"/>
        <v/>
      </c>
      <c r="N761" s="591"/>
      <c r="O761" s="421"/>
    </row>
    <row r="762" spans="1:15" ht="12.75" customHeight="1">
      <c r="A762" s="571"/>
      <c r="B762" s="514"/>
      <c r="C762" s="514"/>
      <c r="D762" s="516"/>
      <c r="E762" s="571"/>
      <c r="F762" s="532"/>
      <c r="G762" s="532"/>
      <c r="H762" s="435" t="str">
        <f t="shared" ca="1" si="44"/>
        <v/>
      </c>
      <c r="I762" s="519"/>
      <c r="J762" s="519"/>
      <c r="K762" s="436" t="str">
        <f t="shared" ca="1" si="45"/>
        <v/>
      </c>
      <c r="L762" s="516"/>
      <c r="M762" s="523" t="str">
        <f t="shared" si="46"/>
        <v/>
      </c>
      <c r="N762" s="591"/>
      <c r="O762" s="421"/>
    </row>
    <row r="763" spans="1:15" ht="12.75" customHeight="1">
      <c r="A763" s="571"/>
      <c r="B763" s="514"/>
      <c r="C763" s="514"/>
      <c r="D763" s="516"/>
      <c r="E763" s="571"/>
      <c r="F763" s="532"/>
      <c r="G763" s="532"/>
      <c r="H763" s="435" t="str">
        <f t="shared" ca="1" si="44"/>
        <v/>
      </c>
      <c r="I763" s="519"/>
      <c r="J763" s="519"/>
      <c r="K763" s="436" t="str">
        <f t="shared" ca="1" si="45"/>
        <v/>
      </c>
      <c r="L763" s="516"/>
      <c r="M763" s="523" t="str">
        <f t="shared" si="46"/>
        <v/>
      </c>
      <c r="N763" s="591"/>
      <c r="O763" s="421"/>
    </row>
    <row r="764" spans="1:15" ht="12.75" customHeight="1">
      <c r="A764" s="571"/>
      <c r="B764" s="514"/>
      <c r="C764" s="514"/>
      <c r="D764" s="516"/>
      <c r="E764" s="571"/>
      <c r="F764" s="532"/>
      <c r="G764" s="532"/>
      <c r="H764" s="435" t="str">
        <f t="shared" ref="H764:H827" ca="1" si="47">IF(A764&lt;&gt;"",IF(INDIRECT(ADDRESS(ROW()-1,8))="",ROUND(SUM(INDIRECT(ADDRESS(ROW()-2,8)),F764,-G764),2),ROUND(SUM(INDIRECT(ADDRESS(ROW()-1,8)),F764,-G764),2)),"")</f>
        <v/>
      </c>
      <c r="I764" s="519"/>
      <c r="J764" s="519"/>
      <c r="K764" s="436" t="str">
        <f t="shared" ca="1" si="45"/>
        <v/>
      </c>
      <c r="L764" s="516"/>
      <c r="M764" s="523" t="str">
        <f t="shared" si="46"/>
        <v/>
      </c>
      <c r="N764" s="591"/>
      <c r="O764" s="421"/>
    </row>
    <row r="765" spans="1:15" ht="12.75" customHeight="1">
      <c r="A765" s="571"/>
      <c r="B765" s="514"/>
      <c r="C765" s="514"/>
      <c r="D765" s="516"/>
      <c r="E765" s="571"/>
      <c r="F765" s="532"/>
      <c r="G765" s="532"/>
      <c r="H765" s="435" t="str">
        <f t="shared" ca="1" si="47"/>
        <v/>
      </c>
      <c r="I765" s="519"/>
      <c r="J765" s="519"/>
      <c r="K765" s="436" t="str">
        <f t="shared" ref="K765:K828" ca="1" si="48">IF(A765&lt;&gt;"",IF(INDIRECT(ADDRESS(ROW()-1,11))="",ROUND(SUM(INDIRECT(ADDRESS(ROW()-2,11)),I765,-J765),2),ROUND(SUM(INDIRECT(ADDRESS(ROW()-1,11)),I765,-J765),2)),"")</f>
        <v/>
      </c>
      <c r="L765" s="516"/>
      <c r="M765" s="523" t="str">
        <f t="shared" si="46"/>
        <v/>
      </c>
      <c r="N765" s="591"/>
      <c r="O765" s="421"/>
    </row>
    <row r="766" spans="1:15" ht="12.75" customHeight="1">
      <c r="A766" s="571"/>
      <c r="B766" s="514"/>
      <c r="C766" s="514"/>
      <c r="D766" s="516"/>
      <c r="E766" s="571"/>
      <c r="F766" s="532"/>
      <c r="G766" s="532"/>
      <c r="H766" s="435" t="str">
        <f t="shared" ca="1" si="47"/>
        <v/>
      </c>
      <c r="I766" s="519"/>
      <c r="J766" s="519"/>
      <c r="K766" s="436" t="str">
        <f t="shared" ca="1" si="48"/>
        <v/>
      </c>
      <c r="L766" s="516"/>
      <c r="M766" s="523" t="str">
        <f t="shared" si="46"/>
        <v/>
      </c>
      <c r="N766" s="591"/>
      <c r="O766" s="421"/>
    </row>
    <row r="767" spans="1:15" ht="12.75" customHeight="1">
      <c r="A767" s="571"/>
      <c r="B767" s="514"/>
      <c r="C767" s="514"/>
      <c r="D767" s="516"/>
      <c r="E767" s="571"/>
      <c r="F767" s="532"/>
      <c r="G767" s="532"/>
      <c r="H767" s="435" t="str">
        <f t="shared" ca="1" si="47"/>
        <v/>
      </c>
      <c r="I767" s="519"/>
      <c r="J767" s="519"/>
      <c r="K767" s="436" t="str">
        <f t="shared" ca="1" si="48"/>
        <v/>
      </c>
      <c r="L767" s="516"/>
      <c r="M767" s="523" t="str">
        <f t="shared" si="46"/>
        <v/>
      </c>
      <c r="N767" s="591"/>
      <c r="O767" s="421"/>
    </row>
    <row r="768" spans="1:15" ht="12.75" customHeight="1">
      <c r="A768" s="571"/>
      <c r="B768" s="514"/>
      <c r="C768" s="514"/>
      <c r="D768" s="516"/>
      <c r="E768" s="571"/>
      <c r="F768" s="532"/>
      <c r="G768" s="532"/>
      <c r="H768" s="435" t="str">
        <f t="shared" ca="1" si="47"/>
        <v/>
      </c>
      <c r="I768" s="519"/>
      <c r="J768" s="519"/>
      <c r="K768" s="436" t="str">
        <f t="shared" ca="1" si="48"/>
        <v/>
      </c>
      <c r="L768" s="516"/>
      <c r="M768" s="523" t="str">
        <f t="shared" ref="M768:M831" si="49">IF(LEN(L768)&gt;0,F768+G768+I768+J768,"")</f>
        <v/>
      </c>
      <c r="N768" s="591"/>
      <c r="O768" s="421"/>
    </row>
    <row r="769" spans="1:15" ht="12.75" customHeight="1">
      <c r="A769" s="571"/>
      <c r="B769" s="514"/>
      <c r="C769" s="514"/>
      <c r="D769" s="516"/>
      <c r="E769" s="571"/>
      <c r="F769" s="532"/>
      <c r="G769" s="532"/>
      <c r="H769" s="435" t="str">
        <f t="shared" ca="1" si="47"/>
        <v/>
      </c>
      <c r="I769" s="519"/>
      <c r="J769" s="519"/>
      <c r="K769" s="436" t="str">
        <f t="shared" ca="1" si="48"/>
        <v/>
      </c>
      <c r="L769" s="516"/>
      <c r="M769" s="523" t="str">
        <f t="shared" si="49"/>
        <v/>
      </c>
      <c r="N769" s="591"/>
      <c r="O769" s="421"/>
    </row>
    <row r="770" spans="1:15" ht="12.75" customHeight="1">
      <c r="A770" s="571"/>
      <c r="B770" s="514"/>
      <c r="C770" s="514"/>
      <c r="D770" s="516"/>
      <c r="E770" s="571"/>
      <c r="F770" s="532"/>
      <c r="G770" s="532"/>
      <c r="H770" s="435" t="str">
        <f t="shared" ca="1" si="47"/>
        <v/>
      </c>
      <c r="I770" s="519"/>
      <c r="J770" s="519"/>
      <c r="K770" s="436" t="str">
        <f t="shared" ca="1" si="48"/>
        <v/>
      </c>
      <c r="L770" s="516"/>
      <c r="M770" s="523" t="str">
        <f t="shared" si="49"/>
        <v/>
      </c>
      <c r="N770" s="591"/>
      <c r="O770" s="421"/>
    </row>
    <row r="771" spans="1:15" ht="12.75" customHeight="1">
      <c r="A771" s="571"/>
      <c r="B771" s="514"/>
      <c r="C771" s="514"/>
      <c r="D771" s="516"/>
      <c r="E771" s="571"/>
      <c r="F771" s="532"/>
      <c r="G771" s="532"/>
      <c r="H771" s="435" t="str">
        <f t="shared" ca="1" si="47"/>
        <v/>
      </c>
      <c r="I771" s="519"/>
      <c r="J771" s="519"/>
      <c r="K771" s="436" t="str">
        <f t="shared" ca="1" si="48"/>
        <v/>
      </c>
      <c r="L771" s="516"/>
      <c r="M771" s="523" t="str">
        <f t="shared" si="49"/>
        <v/>
      </c>
      <c r="N771" s="591"/>
      <c r="O771" s="421"/>
    </row>
    <row r="772" spans="1:15" ht="12.75" customHeight="1">
      <c r="A772" s="571"/>
      <c r="B772" s="514"/>
      <c r="C772" s="514"/>
      <c r="D772" s="516"/>
      <c r="E772" s="571"/>
      <c r="F772" s="532"/>
      <c r="G772" s="532"/>
      <c r="H772" s="435" t="str">
        <f t="shared" ca="1" si="47"/>
        <v/>
      </c>
      <c r="I772" s="519"/>
      <c r="J772" s="519"/>
      <c r="K772" s="436" t="str">
        <f t="shared" ca="1" si="48"/>
        <v/>
      </c>
      <c r="L772" s="516"/>
      <c r="M772" s="523" t="str">
        <f t="shared" si="49"/>
        <v/>
      </c>
      <c r="N772" s="591"/>
      <c r="O772" s="421"/>
    </row>
    <row r="773" spans="1:15" ht="12.75" customHeight="1">
      <c r="A773" s="571"/>
      <c r="B773" s="514"/>
      <c r="C773" s="514"/>
      <c r="D773" s="516"/>
      <c r="E773" s="571"/>
      <c r="F773" s="532"/>
      <c r="G773" s="532"/>
      <c r="H773" s="435" t="str">
        <f t="shared" ca="1" si="47"/>
        <v/>
      </c>
      <c r="I773" s="519"/>
      <c r="J773" s="519"/>
      <c r="K773" s="436" t="str">
        <f t="shared" ca="1" si="48"/>
        <v/>
      </c>
      <c r="L773" s="516"/>
      <c r="M773" s="523" t="str">
        <f t="shared" si="49"/>
        <v/>
      </c>
      <c r="N773" s="591"/>
      <c r="O773" s="421"/>
    </row>
    <row r="774" spans="1:15" ht="12.75" customHeight="1">
      <c r="A774" s="571"/>
      <c r="B774" s="514"/>
      <c r="C774" s="514"/>
      <c r="D774" s="516"/>
      <c r="E774" s="571"/>
      <c r="F774" s="532"/>
      <c r="G774" s="532"/>
      <c r="H774" s="435" t="str">
        <f t="shared" ca="1" si="47"/>
        <v/>
      </c>
      <c r="I774" s="519"/>
      <c r="J774" s="519"/>
      <c r="K774" s="436" t="str">
        <f t="shared" ca="1" si="48"/>
        <v/>
      </c>
      <c r="L774" s="516"/>
      <c r="M774" s="523" t="str">
        <f t="shared" si="49"/>
        <v/>
      </c>
      <c r="N774" s="591"/>
      <c r="O774" s="421"/>
    </row>
    <row r="775" spans="1:15" ht="12.75" customHeight="1">
      <c r="A775" s="571"/>
      <c r="B775" s="514"/>
      <c r="C775" s="514"/>
      <c r="D775" s="516"/>
      <c r="E775" s="571"/>
      <c r="F775" s="532"/>
      <c r="G775" s="532"/>
      <c r="H775" s="435" t="str">
        <f t="shared" ca="1" si="47"/>
        <v/>
      </c>
      <c r="I775" s="519"/>
      <c r="J775" s="519"/>
      <c r="K775" s="436" t="str">
        <f t="shared" ca="1" si="48"/>
        <v/>
      </c>
      <c r="L775" s="516"/>
      <c r="M775" s="523" t="str">
        <f t="shared" si="49"/>
        <v/>
      </c>
      <c r="N775" s="591"/>
      <c r="O775" s="421"/>
    </row>
    <row r="776" spans="1:15" ht="12.75" customHeight="1">
      <c r="A776" s="571"/>
      <c r="B776" s="514"/>
      <c r="C776" s="514"/>
      <c r="D776" s="516"/>
      <c r="E776" s="571"/>
      <c r="F776" s="532"/>
      <c r="G776" s="532"/>
      <c r="H776" s="435" t="str">
        <f t="shared" ca="1" si="47"/>
        <v/>
      </c>
      <c r="I776" s="519"/>
      <c r="J776" s="519"/>
      <c r="K776" s="436" t="str">
        <f t="shared" ca="1" si="48"/>
        <v/>
      </c>
      <c r="L776" s="516"/>
      <c r="M776" s="523" t="str">
        <f t="shared" si="49"/>
        <v/>
      </c>
      <c r="N776" s="591"/>
      <c r="O776" s="421"/>
    </row>
    <row r="777" spans="1:15" ht="12.75" customHeight="1">
      <c r="A777" s="571"/>
      <c r="B777" s="514"/>
      <c r="C777" s="514"/>
      <c r="D777" s="516"/>
      <c r="E777" s="571"/>
      <c r="F777" s="532"/>
      <c r="G777" s="532"/>
      <c r="H777" s="435" t="str">
        <f t="shared" ca="1" si="47"/>
        <v/>
      </c>
      <c r="I777" s="519"/>
      <c r="J777" s="519"/>
      <c r="K777" s="436" t="str">
        <f t="shared" ca="1" si="48"/>
        <v/>
      </c>
      <c r="L777" s="516"/>
      <c r="M777" s="523" t="str">
        <f t="shared" si="49"/>
        <v/>
      </c>
      <c r="N777" s="591"/>
      <c r="O777" s="421"/>
    </row>
    <row r="778" spans="1:15" ht="12.75" customHeight="1">
      <c r="A778" s="571"/>
      <c r="B778" s="514"/>
      <c r="C778" s="514"/>
      <c r="D778" s="516"/>
      <c r="E778" s="571"/>
      <c r="F778" s="532"/>
      <c r="G778" s="532"/>
      <c r="H778" s="435" t="str">
        <f t="shared" ca="1" si="47"/>
        <v/>
      </c>
      <c r="I778" s="519"/>
      <c r="J778" s="519"/>
      <c r="K778" s="436" t="str">
        <f t="shared" ca="1" si="48"/>
        <v/>
      </c>
      <c r="L778" s="516"/>
      <c r="M778" s="523" t="str">
        <f t="shared" si="49"/>
        <v/>
      </c>
      <c r="N778" s="591"/>
      <c r="O778" s="421"/>
    </row>
    <row r="779" spans="1:15" ht="12.75" customHeight="1">
      <c r="A779" s="571"/>
      <c r="B779" s="514"/>
      <c r="C779" s="514"/>
      <c r="D779" s="516"/>
      <c r="E779" s="571"/>
      <c r="F779" s="532"/>
      <c r="G779" s="532"/>
      <c r="H779" s="435" t="str">
        <f t="shared" ca="1" si="47"/>
        <v/>
      </c>
      <c r="I779" s="519"/>
      <c r="J779" s="519"/>
      <c r="K779" s="436" t="str">
        <f t="shared" ca="1" si="48"/>
        <v/>
      </c>
      <c r="L779" s="516"/>
      <c r="M779" s="523" t="str">
        <f t="shared" si="49"/>
        <v/>
      </c>
      <c r="N779" s="591"/>
      <c r="O779" s="421"/>
    </row>
    <row r="780" spans="1:15" ht="12.75" customHeight="1">
      <c r="A780" s="571"/>
      <c r="B780" s="514"/>
      <c r="C780" s="514"/>
      <c r="D780" s="516"/>
      <c r="E780" s="571"/>
      <c r="F780" s="532"/>
      <c r="G780" s="532"/>
      <c r="H780" s="435" t="str">
        <f t="shared" ca="1" si="47"/>
        <v/>
      </c>
      <c r="I780" s="519"/>
      <c r="J780" s="519"/>
      <c r="K780" s="436" t="str">
        <f t="shared" ca="1" si="48"/>
        <v/>
      </c>
      <c r="L780" s="516"/>
      <c r="M780" s="523" t="str">
        <f t="shared" si="49"/>
        <v/>
      </c>
      <c r="N780" s="591"/>
      <c r="O780" s="421"/>
    </row>
    <row r="781" spans="1:15" ht="12.75" customHeight="1">
      <c r="A781" s="571"/>
      <c r="B781" s="514"/>
      <c r="C781" s="514"/>
      <c r="D781" s="516"/>
      <c r="E781" s="571"/>
      <c r="F781" s="532"/>
      <c r="G781" s="532"/>
      <c r="H781" s="435" t="str">
        <f t="shared" ca="1" si="47"/>
        <v/>
      </c>
      <c r="I781" s="519"/>
      <c r="J781" s="519"/>
      <c r="K781" s="436" t="str">
        <f t="shared" ca="1" si="48"/>
        <v/>
      </c>
      <c r="L781" s="516"/>
      <c r="M781" s="523" t="str">
        <f t="shared" si="49"/>
        <v/>
      </c>
      <c r="N781" s="591"/>
      <c r="O781" s="421"/>
    </row>
    <row r="782" spans="1:15" ht="12.75" customHeight="1">
      <c r="A782" s="571"/>
      <c r="B782" s="514"/>
      <c r="C782" s="514"/>
      <c r="D782" s="516"/>
      <c r="E782" s="571"/>
      <c r="F782" s="532"/>
      <c r="G782" s="532"/>
      <c r="H782" s="435" t="str">
        <f t="shared" ca="1" si="47"/>
        <v/>
      </c>
      <c r="I782" s="519"/>
      <c r="J782" s="519"/>
      <c r="K782" s="436" t="str">
        <f t="shared" ca="1" si="48"/>
        <v/>
      </c>
      <c r="L782" s="516"/>
      <c r="M782" s="523" t="str">
        <f t="shared" si="49"/>
        <v/>
      </c>
      <c r="N782" s="591"/>
      <c r="O782" s="421"/>
    </row>
    <row r="783" spans="1:15" ht="12.75" customHeight="1">
      <c r="A783" s="571"/>
      <c r="B783" s="514"/>
      <c r="C783" s="514"/>
      <c r="D783" s="516"/>
      <c r="E783" s="571"/>
      <c r="F783" s="532"/>
      <c r="G783" s="532"/>
      <c r="H783" s="435" t="str">
        <f t="shared" ca="1" si="47"/>
        <v/>
      </c>
      <c r="I783" s="519"/>
      <c r="J783" s="519"/>
      <c r="K783" s="436" t="str">
        <f t="shared" ca="1" si="48"/>
        <v/>
      </c>
      <c r="L783" s="516"/>
      <c r="M783" s="523" t="str">
        <f t="shared" si="49"/>
        <v/>
      </c>
      <c r="N783" s="591"/>
      <c r="O783" s="421"/>
    </row>
    <row r="784" spans="1:15" ht="12.75" customHeight="1">
      <c r="A784" s="571"/>
      <c r="B784" s="514"/>
      <c r="C784" s="514"/>
      <c r="D784" s="516"/>
      <c r="E784" s="571"/>
      <c r="F784" s="532"/>
      <c r="G784" s="532"/>
      <c r="H784" s="435" t="str">
        <f t="shared" ca="1" si="47"/>
        <v/>
      </c>
      <c r="I784" s="519"/>
      <c r="J784" s="519"/>
      <c r="K784" s="436" t="str">
        <f t="shared" ca="1" si="48"/>
        <v/>
      </c>
      <c r="L784" s="516"/>
      <c r="M784" s="523" t="str">
        <f t="shared" si="49"/>
        <v/>
      </c>
      <c r="N784" s="591"/>
      <c r="O784" s="421"/>
    </row>
    <row r="785" spans="1:15" ht="12.75" customHeight="1">
      <c r="A785" s="571"/>
      <c r="B785" s="514"/>
      <c r="C785" s="514"/>
      <c r="D785" s="516"/>
      <c r="E785" s="571"/>
      <c r="F785" s="532"/>
      <c r="G785" s="532"/>
      <c r="H785" s="435" t="str">
        <f t="shared" ca="1" si="47"/>
        <v/>
      </c>
      <c r="I785" s="519"/>
      <c r="J785" s="519"/>
      <c r="K785" s="436" t="str">
        <f t="shared" ca="1" si="48"/>
        <v/>
      </c>
      <c r="L785" s="516"/>
      <c r="M785" s="523" t="str">
        <f t="shared" si="49"/>
        <v/>
      </c>
      <c r="N785" s="591"/>
      <c r="O785" s="421"/>
    </row>
    <row r="786" spans="1:15" ht="12.75" customHeight="1">
      <c r="A786" s="571"/>
      <c r="B786" s="514"/>
      <c r="C786" s="514"/>
      <c r="D786" s="516"/>
      <c r="E786" s="571"/>
      <c r="F786" s="532"/>
      <c r="G786" s="532"/>
      <c r="H786" s="435" t="str">
        <f t="shared" ca="1" si="47"/>
        <v/>
      </c>
      <c r="I786" s="519"/>
      <c r="J786" s="519"/>
      <c r="K786" s="436" t="str">
        <f t="shared" ca="1" si="48"/>
        <v/>
      </c>
      <c r="L786" s="516"/>
      <c r="M786" s="523" t="str">
        <f t="shared" si="49"/>
        <v/>
      </c>
      <c r="N786" s="591"/>
      <c r="O786" s="421"/>
    </row>
    <row r="787" spans="1:15" ht="12.75" customHeight="1">
      <c r="A787" s="571"/>
      <c r="B787" s="514"/>
      <c r="C787" s="514"/>
      <c r="D787" s="516"/>
      <c r="E787" s="571"/>
      <c r="F787" s="532"/>
      <c r="G787" s="532"/>
      <c r="H787" s="435" t="str">
        <f t="shared" ca="1" si="47"/>
        <v/>
      </c>
      <c r="I787" s="519"/>
      <c r="J787" s="519"/>
      <c r="K787" s="436" t="str">
        <f t="shared" ca="1" si="48"/>
        <v/>
      </c>
      <c r="L787" s="516"/>
      <c r="M787" s="523" t="str">
        <f t="shared" si="49"/>
        <v/>
      </c>
      <c r="N787" s="591"/>
      <c r="O787" s="421"/>
    </row>
    <row r="788" spans="1:15" ht="12.75" customHeight="1">
      <c r="A788" s="571"/>
      <c r="B788" s="514"/>
      <c r="C788" s="514"/>
      <c r="D788" s="516"/>
      <c r="E788" s="571"/>
      <c r="F788" s="532"/>
      <c r="G788" s="532"/>
      <c r="H788" s="435" t="str">
        <f t="shared" ca="1" si="47"/>
        <v/>
      </c>
      <c r="I788" s="519"/>
      <c r="J788" s="519"/>
      <c r="K788" s="436" t="str">
        <f t="shared" ca="1" si="48"/>
        <v/>
      </c>
      <c r="L788" s="516"/>
      <c r="M788" s="523" t="str">
        <f t="shared" si="49"/>
        <v/>
      </c>
      <c r="N788" s="591"/>
      <c r="O788" s="421"/>
    </row>
    <row r="789" spans="1:15" ht="12.75" customHeight="1">
      <c r="A789" s="571"/>
      <c r="B789" s="514"/>
      <c r="C789" s="514"/>
      <c r="D789" s="516"/>
      <c r="E789" s="571"/>
      <c r="F789" s="532"/>
      <c r="G789" s="532"/>
      <c r="H789" s="435" t="str">
        <f t="shared" ca="1" si="47"/>
        <v/>
      </c>
      <c r="I789" s="519"/>
      <c r="J789" s="519"/>
      <c r="K789" s="436" t="str">
        <f t="shared" ca="1" si="48"/>
        <v/>
      </c>
      <c r="L789" s="516"/>
      <c r="M789" s="523" t="str">
        <f t="shared" si="49"/>
        <v/>
      </c>
      <c r="N789" s="591"/>
      <c r="O789" s="421"/>
    </row>
    <row r="790" spans="1:15" ht="12.75" customHeight="1">
      <c r="A790" s="571"/>
      <c r="B790" s="514"/>
      <c r="C790" s="514"/>
      <c r="D790" s="516"/>
      <c r="E790" s="571"/>
      <c r="F790" s="532"/>
      <c r="G790" s="532"/>
      <c r="H790" s="435" t="str">
        <f t="shared" ca="1" si="47"/>
        <v/>
      </c>
      <c r="I790" s="519"/>
      <c r="J790" s="519"/>
      <c r="K790" s="436" t="str">
        <f t="shared" ca="1" si="48"/>
        <v/>
      </c>
      <c r="L790" s="516"/>
      <c r="M790" s="523" t="str">
        <f t="shared" si="49"/>
        <v/>
      </c>
      <c r="N790" s="591"/>
      <c r="O790" s="421"/>
    </row>
    <row r="791" spans="1:15" ht="12.75" customHeight="1">
      <c r="A791" s="571"/>
      <c r="B791" s="514"/>
      <c r="C791" s="514"/>
      <c r="D791" s="516"/>
      <c r="E791" s="571"/>
      <c r="F791" s="532"/>
      <c r="G791" s="532"/>
      <c r="H791" s="435" t="str">
        <f t="shared" ca="1" si="47"/>
        <v/>
      </c>
      <c r="I791" s="519"/>
      <c r="J791" s="519"/>
      <c r="K791" s="436" t="str">
        <f t="shared" ca="1" si="48"/>
        <v/>
      </c>
      <c r="L791" s="516"/>
      <c r="M791" s="523" t="str">
        <f t="shared" si="49"/>
        <v/>
      </c>
      <c r="N791" s="591"/>
      <c r="O791" s="421"/>
    </row>
    <row r="792" spans="1:15" ht="12.75" customHeight="1">
      <c r="A792" s="571"/>
      <c r="B792" s="514"/>
      <c r="C792" s="514"/>
      <c r="D792" s="516"/>
      <c r="E792" s="571"/>
      <c r="F792" s="532"/>
      <c r="G792" s="532"/>
      <c r="H792" s="435" t="str">
        <f t="shared" ca="1" si="47"/>
        <v/>
      </c>
      <c r="I792" s="519"/>
      <c r="J792" s="519"/>
      <c r="K792" s="436" t="str">
        <f t="shared" ca="1" si="48"/>
        <v/>
      </c>
      <c r="L792" s="516"/>
      <c r="M792" s="523" t="str">
        <f t="shared" si="49"/>
        <v/>
      </c>
      <c r="N792" s="591"/>
      <c r="O792" s="421"/>
    </row>
    <row r="793" spans="1:15" ht="12.75" customHeight="1">
      <c r="A793" s="571"/>
      <c r="B793" s="514"/>
      <c r="C793" s="514"/>
      <c r="D793" s="516"/>
      <c r="E793" s="571"/>
      <c r="F793" s="532"/>
      <c r="G793" s="532"/>
      <c r="H793" s="435" t="str">
        <f t="shared" ca="1" si="47"/>
        <v/>
      </c>
      <c r="I793" s="519"/>
      <c r="J793" s="519"/>
      <c r="K793" s="436" t="str">
        <f t="shared" ca="1" si="48"/>
        <v/>
      </c>
      <c r="L793" s="516"/>
      <c r="M793" s="523" t="str">
        <f t="shared" si="49"/>
        <v/>
      </c>
      <c r="N793" s="591"/>
      <c r="O793" s="421"/>
    </row>
    <row r="794" spans="1:15" ht="12.75" customHeight="1">
      <c r="A794" s="571"/>
      <c r="B794" s="514"/>
      <c r="C794" s="514"/>
      <c r="D794" s="516"/>
      <c r="E794" s="571"/>
      <c r="F794" s="532"/>
      <c r="G794" s="532"/>
      <c r="H794" s="435" t="str">
        <f t="shared" ca="1" si="47"/>
        <v/>
      </c>
      <c r="I794" s="519"/>
      <c r="J794" s="519"/>
      <c r="K794" s="436" t="str">
        <f t="shared" ca="1" si="48"/>
        <v/>
      </c>
      <c r="L794" s="516"/>
      <c r="M794" s="523" t="str">
        <f t="shared" si="49"/>
        <v/>
      </c>
      <c r="N794" s="591"/>
      <c r="O794" s="421"/>
    </row>
    <row r="795" spans="1:15" ht="12.75" customHeight="1">
      <c r="A795" s="571"/>
      <c r="B795" s="514"/>
      <c r="C795" s="514"/>
      <c r="D795" s="516"/>
      <c r="E795" s="571"/>
      <c r="F795" s="532"/>
      <c r="G795" s="532"/>
      <c r="H795" s="435" t="str">
        <f t="shared" ca="1" si="47"/>
        <v/>
      </c>
      <c r="I795" s="519"/>
      <c r="J795" s="519"/>
      <c r="K795" s="436" t="str">
        <f t="shared" ca="1" si="48"/>
        <v/>
      </c>
      <c r="L795" s="516"/>
      <c r="M795" s="523" t="str">
        <f t="shared" si="49"/>
        <v/>
      </c>
      <c r="N795" s="591"/>
      <c r="O795" s="421"/>
    </row>
    <row r="796" spans="1:15" ht="12.75" customHeight="1">
      <c r="A796" s="571"/>
      <c r="B796" s="514"/>
      <c r="C796" s="514"/>
      <c r="D796" s="516"/>
      <c r="E796" s="571"/>
      <c r="F796" s="532"/>
      <c r="G796" s="532"/>
      <c r="H796" s="435" t="str">
        <f t="shared" ca="1" si="47"/>
        <v/>
      </c>
      <c r="I796" s="519"/>
      <c r="J796" s="519"/>
      <c r="K796" s="436" t="str">
        <f t="shared" ca="1" si="48"/>
        <v/>
      </c>
      <c r="L796" s="516"/>
      <c r="M796" s="523" t="str">
        <f t="shared" si="49"/>
        <v/>
      </c>
      <c r="N796" s="591"/>
      <c r="O796" s="421"/>
    </row>
    <row r="797" spans="1:15" ht="12.75" customHeight="1">
      <c r="A797" s="571"/>
      <c r="B797" s="514"/>
      <c r="C797" s="514"/>
      <c r="D797" s="516"/>
      <c r="E797" s="571"/>
      <c r="F797" s="532"/>
      <c r="G797" s="532"/>
      <c r="H797" s="435" t="str">
        <f t="shared" ca="1" si="47"/>
        <v/>
      </c>
      <c r="I797" s="519"/>
      <c r="J797" s="519"/>
      <c r="K797" s="436" t="str">
        <f t="shared" ca="1" si="48"/>
        <v/>
      </c>
      <c r="L797" s="516"/>
      <c r="M797" s="523" t="str">
        <f t="shared" si="49"/>
        <v/>
      </c>
      <c r="N797" s="591"/>
      <c r="O797" s="421"/>
    </row>
    <row r="798" spans="1:15" ht="12.75" customHeight="1">
      <c r="A798" s="571"/>
      <c r="B798" s="514"/>
      <c r="C798" s="514"/>
      <c r="D798" s="516"/>
      <c r="E798" s="571"/>
      <c r="F798" s="532"/>
      <c r="G798" s="532"/>
      <c r="H798" s="435" t="str">
        <f t="shared" ca="1" si="47"/>
        <v/>
      </c>
      <c r="I798" s="519"/>
      <c r="J798" s="519"/>
      <c r="K798" s="436" t="str">
        <f t="shared" ca="1" si="48"/>
        <v/>
      </c>
      <c r="L798" s="516"/>
      <c r="M798" s="523" t="str">
        <f t="shared" si="49"/>
        <v/>
      </c>
      <c r="N798" s="591"/>
      <c r="O798" s="421"/>
    </row>
    <row r="799" spans="1:15" ht="12.75" customHeight="1">
      <c r="A799" s="571"/>
      <c r="B799" s="514"/>
      <c r="C799" s="514"/>
      <c r="D799" s="516"/>
      <c r="E799" s="571"/>
      <c r="F799" s="532"/>
      <c r="G799" s="532"/>
      <c r="H799" s="435" t="str">
        <f t="shared" ca="1" si="47"/>
        <v/>
      </c>
      <c r="I799" s="519"/>
      <c r="J799" s="519"/>
      <c r="K799" s="436" t="str">
        <f t="shared" ca="1" si="48"/>
        <v/>
      </c>
      <c r="L799" s="516"/>
      <c r="M799" s="523" t="str">
        <f t="shared" si="49"/>
        <v/>
      </c>
      <c r="N799" s="591"/>
      <c r="O799" s="421"/>
    </row>
    <row r="800" spans="1:15" ht="12.75" customHeight="1">
      <c r="A800" s="571"/>
      <c r="B800" s="514"/>
      <c r="C800" s="514"/>
      <c r="D800" s="516"/>
      <c r="E800" s="571"/>
      <c r="F800" s="532"/>
      <c r="G800" s="532"/>
      <c r="H800" s="435" t="str">
        <f t="shared" ca="1" si="47"/>
        <v/>
      </c>
      <c r="I800" s="519"/>
      <c r="J800" s="519"/>
      <c r="K800" s="436" t="str">
        <f t="shared" ca="1" si="48"/>
        <v/>
      </c>
      <c r="L800" s="516"/>
      <c r="M800" s="523" t="str">
        <f t="shared" si="49"/>
        <v/>
      </c>
      <c r="N800" s="591"/>
      <c r="O800" s="421"/>
    </row>
    <row r="801" spans="1:15" ht="12.75" customHeight="1">
      <c r="A801" s="571"/>
      <c r="B801" s="514"/>
      <c r="C801" s="514"/>
      <c r="D801" s="516"/>
      <c r="E801" s="571"/>
      <c r="F801" s="532"/>
      <c r="G801" s="532"/>
      <c r="H801" s="435" t="str">
        <f t="shared" ca="1" si="47"/>
        <v/>
      </c>
      <c r="I801" s="519"/>
      <c r="J801" s="519"/>
      <c r="K801" s="436" t="str">
        <f t="shared" ca="1" si="48"/>
        <v/>
      </c>
      <c r="L801" s="516"/>
      <c r="M801" s="523" t="str">
        <f t="shared" si="49"/>
        <v/>
      </c>
      <c r="N801" s="591"/>
      <c r="O801" s="421"/>
    </row>
    <row r="802" spans="1:15" ht="12.75" customHeight="1">
      <c r="A802" s="571"/>
      <c r="B802" s="514"/>
      <c r="C802" s="514"/>
      <c r="D802" s="516"/>
      <c r="E802" s="571"/>
      <c r="F802" s="532"/>
      <c r="G802" s="532"/>
      <c r="H802" s="435" t="str">
        <f t="shared" ca="1" si="47"/>
        <v/>
      </c>
      <c r="I802" s="519"/>
      <c r="J802" s="519"/>
      <c r="K802" s="436" t="str">
        <f t="shared" ca="1" si="48"/>
        <v/>
      </c>
      <c r="L802" s="516"/>
      <c r="M802" s="523" t="str">
        <f t="shared" si="49"/>
        <v/>
      </c>
      <c r="N802" s="591"/>
      <c r="O802" s="421"/>
    </row>
    <row r="803" spans="1:15" ht="12.75" customHeight="1">
      <c r="A803" s="571"/>
      <c r="B803" s="514"/>
      <c r="C803" s="514"/>
      <c r="D803" s="516"/>
      <c r="E803" s="571"/>
      <c r="F803" s="532"/>
      <c r="G803" s="532"/>
      <c r="H803" s="435" t="str">
        <f t="shared" ca="1" si="47"/>
        <v/>
      </c>
      <c r="I803" s="519"/>
      <c r="J803" s="519"/>
      <c r="K803" s="436" t="str">
        <f t="shared" ca="1" si="48"/>
        <v/>
      </c>
      <c r="L803" s="516"/>
      <c r="M803" s="523" t="str">
        <f t="shared" si="49"/>
        <v/>
      </c>
      <c r="N803" s="591"/>
      <c r="O803" s="421"/>
    </row>
    <row r="804" spans="1:15" ht="12.75" customHeight="1">
      <c r="A804" s="571"/>
      <c r="B804" s="514"/>
      <c r="C804" s="514"/>
      <c r="D804" s="516"/>
      <c r="E804" s="571"/>
      <c r="F804" s="532"/>
      <c r="G804" s="532"/>
      <c r="H804" s="435" t="str">
        <f t="shared" ca="1" si="47"/>
        <v/>
      </c>
      <c r="I804" s="519"/>
      <c r="J804" s="519"/>
      <c r="K804" s="436" t="str">
        <f t="shared" ca="1" si="48"/>
        <v/>
      </c>
      <c r="L804" s="516"/>
      <c r="M804" s="523" t="str">
        <f t="shared" si="49"/>
        <v/>
      </c>
      <c r="N804" s="591"/>
      <c r="O804" s="421"/>
    </row>
    <row r="805" spans="1:15" ht="12.75" customHeight="1">
      <c r="A805" s="571"/>
      <c r="B805" s="514"/>
      <c r="C805" s="514"/>
      <c r="D805" s="516"/>
      <c r="E805" s="571"/>
      <c r="F805" s="532"/>
      <c r="G805" s="532"/>
      <c r="H805" s="435" t="str">
        <f t="shared" ca="1" si="47"/>
        <v/>
      </c>
      <c r="I805" s="519"/>
      <c r="J805" s="519"/>
      <c r="K805" s="436" t="str">
        <f t="shared" ca="1" si="48"/>
        <v/>
      </c>
      <c r="L805" s="516"/>
      <c r="M805" s="523" t="str">
        <f t="shared" si="49"/>
        <v/>
      </c>
      <c r="N805" s="591"/>
      <c r="O805" s="421"/>
    </row>
    <row r="806" spans="1:15" ht="12.75" customHeight="1">
      <c r="A806" s="571"/>
      <c r="B806" s="514"/>
      <c r="C806" s="514"/>
      <c r="D806" s="516"/>
      <c r="E806" s="571"/>
      <c r="F806" s="532"/>
      <c r="G806" s="532"/>
      <c r="H806" s="435" t="str">
        <f t="shared" ca="1" si="47"/>
        <v/>
      </c>
      <c r="I806" s="519"/>
      <c r="J806" s="519"/>
      <c r="K806" s="436" t="str">
        <f t="shared" ca="1" si="48"/>
        <v/>
      </c>
      <c r="L806" s="516"/>
      <c r="M806" s="523" t="str">
        <f t="shared" si="49"/>
        <v/>
      </c>
      <c r="N806" s="591"/>
      <c r="O806" s="421"/>
    </row>
    <row r="807" spans="1:15" ht="12.75" customHeight="1">
      <c r="A807" s="571"/>
      <c r="B807" s="514"/>
      <c r="C807" s="514"/>
      <c r="D807" s="516"/>
      <c r="E807" s="571"/>
      <c r="F807" s="532"/>
      <c r="G807" s="532"/>
      <c r="H807" s="435" t="str">
        <f t="shared" ca="1" si="47"/>
        <v/>
      </c>
      <c r="I807" s="519"/>
      <c r="J807" s="519"/>
      <c r="K807" s="436" t="str">
        <f t="shared" ca="1" si="48"/>
        <v/>
      </c>
      <c r="L807" s="516"/>
      <c r="M807" s="523" t="str">
        <f t="shared" si="49"/>
        <v/>
      </c>
      <c r="N807" s="591"/>
      <c r="O807" s="421"/>
    </row>
    <row r="808" spans="1:15" ht="12.75" customHeight="1">
      <c r="A808" s="571"/>
      <c r="B808" s="514"/>
      <c r="C808" s="514"/>
      <c r="D808" s="516"/>
      <c r="E808" s="571"/>
      <c r="F808" s="532"/>
      <c r="G808" s="532"/>
      <c r="H808" s="435" t="str">
        <f t="shared" ca="1" si="47"/>
        <v/>
      </c>
      <c r="I808" s="519"/>
      <c r="J808" s="519"/>
      <c r="K808" s="436" t="str">
        <f t="shared" ca="1" si="48"/>
        <v/>
      </c>
      <c r="L808" s="516"/>
      <c r="M808" s="523" t="str">
        <f t="shared" si="49"/>
        <v/>
      </c>
      <c r="N808" s="591"/>
      <c r="O808" s="421"/>
    </row>
    <row r="809" spans="1:15" ht="12.75" customHeight="1">
      <c r="A809" s="571"/>
      <c r="B809" s="514"/>
      <c r="C809" s="514"/>
      <c r="D809" s="516"/>
      <c r="E809" s="571"/>
      <c r="F809" s="532"/>
      <c r="G809" s="532"/>
      <c r="H809" s="435" t="str">
        <f t="shared" ca="1" si="47"/>
        <v/>
      </c>
      <c r="I809" s="519"/>
      <c r="J809" s="519"/>
      <c r="K809" s="436" t="str">
        <f t="shared" ca="1" si="48"/>
        <v/>
      </c>
      <c r="L809" s="516"/>
      <c r="M809" s="523" t="str">
        <f t="shared" si="49"/>
        <v/>
      </c>
      <c r="N809" s="591"/>
      <c r="O809" s="421"/>
    </row>
    <row r="810" spans="1:15" ht="12.75" customHeight="1">
      <c r="A810" s="571"/>
      <c r="B810" s="514"/>
      <c r="C810" s="514"/>
      <c r="D810" s="516"/>
      <c r="E810" s="571"/>
      <c r="F810" s="532"/>
      <c r="G810" s="532"/>
      <c r="H810" s="435" t="str">
        <f t="shared" ca="1" si="47"/>
        <v/>
      </c>
      <c r="I810" s="519"/>
      <c r="J810" s="519"/>
      <c r="K810" s="436" t="str">
        <f t="shared" ca="1" si="48"/>
        <v/>
      </c>
      <c r="L810" s="516"/>
      <c r="M810" s="523" t="str">
        <f t="shared" si="49"/>
        <v/>
      </c>
      <c r="N810" s="591"/>
      <c r="O810" s="421"/>
    </row>
    <row r="811" spans="1:15" ht="12.75" customHeight="1">
      <c r="A811" s="571"/>
      <c r="B811" s="514"/>
      <c r="C811" s="514"/>
      <c r="D811" s="516"/>
      <c r="E811" s="571"/>
      <c r="F811" s="532"/>
      <c r="G811" s="532"/>
      <c r="H811" s="435" t="str">
        <f t="shared" ca="1" si="47"/>
        <v/>
      </c>
      <c r="I811" s="519"/>
      <c r="J811" s="519"/>
      <c r="K811" s="436" t="str">
        <f t="shared" ca="1" si="48"/>
        <v/>
      </c>
      <c r="L811" s="516"/>
      <c r="M811" s="523" t="str">
        <f t="shared" si="49"/>
        <v/>
      </c>
      <c r="N811" s="591"/>
      <c r="O811" s="421"/>
    </row>
    <row r="812" spans="1:15" ht="12.75" customHeight="1">
      <c r="A812" s="571"/>
      <c r="B812" s="514"/>
      <c r="C812" s="514"/>
      <c r="D812" s="516"/>
      <c r="E812" s="571"/>
      <c r="F812" s="532"/>
      <c r="G812" s="532"/>
      <c r="H812" s="435" t="str">
        <f t="shared" ca="1" si="47"/>
        <v/>
      </c>
      <c r="I812" s="519"/>
      <c r="J812" s="519"/>
      <c r="K812" s="436" t="str">
        <f t="shared" ca="1" si="48"/>
        <v/>
      </c>
      <c r="L812" s="516"/>
      <c r="M812" s="523" t="str">
        <f t="shared" si="49"/>
        <v/>
      </c>
      <c r="N812" s="591"/>
      <c r="O812" s="421"/>
    </row>
    <row r="813" spans="1:15" ht="12.75" customHeight="1">
      <c r="A813" s="571"/>
      <c r="B813" s="514"/>
      <c r="C813" s="514"/>
      <c r="D813" s="516"/>
      <c r="E813" s="571"/>
      <c r="F813" s="532"/>
      <c r="G813" s="532"/>
      <c r="H813" s="435" t="str">
        <f t="shared" ca="1" si="47"/>
        <v/>
      </c>
      <c r="I813" s="519"/>
      <c r="J813" s="519"/>
      <c r="K813" s="436" t="str">
        <f t="shared" ca="1" si="48"/>
        <v/>
      </c>
      <c r="L813" s="516"/>
      <c r="M813" s="523" t="str">
        <f t="shared" si="49"/>
        <v/>
      </c>
      <c r="N813" s="591"/>
      <c r="O813" s="421"/>
    </row>
    <row r="814" spans="1:15" ht="12.75" customHeight="1">
      <c r="A814" s="571"/>
      <c r="B814" s="514"/>
      <c r="C814" s="514"/>
      <c r="D814" s="516"/>
      <c r="E814" s="571"/>
      <c r="F814" s="532"/>
      <c r="G814" s="532"/>
      <c r="H814" s="435" t="str">
        <f t="shared" ca="1" si="47"/>
        <v/>
      </c>
      <c r="I814" s="519"/>
      <c r="J814" s="519"/>
      <c r="K814" s="436" t="str">
        <f t="shared" ca="1" si="48"/>
        <v/>
      </c>
      <c r="L814" s="516"/>
      <c r="M814" s="523" t="str">
        <f t="shared" si="49"/>
        <v/>
      </c>
      <c r="N814" s="591"/>
      <c r="O814" s="421"/>
    </row>
    <row r="815" spans="1:15" ht="12.75" customHeight="1">
      <c r="A815" s="571"/>
      <c r="B815" s="514"/>
      <c r="C815" s="514"/>
      <c r="D815" s="516"/>
      <c r="E815" s="571"/>
      <c r="F815" s="532"/>
      <c r="G815" s="532"/>
      <c r="H815" s="435" t="str">
        <f t="shared" ca="1" si="47"/>
        <v/>
      </c>
      <c r="I815" s="519"/>
      <c r="J815" s="519"/>
      <c r="K815" s="436" t="str">
        <f t="shared" ca="1" si="48"/>
        <v/>
      </c>
      <c r="L815" s="516"/>
      <c r="M815" s="523" t="str">
        <f t="shared" si="49"/>
        <v/>
      </c>
      <c r="N815" s="591"/>
      <c r="O815" s="421"/>
    </row>
    <row r="816" spans="1:15" ht="12.75" customHeight="1">
      <c r="A816" s="571"/>
      <c r="B816" s="514"/>
      <c r="C816" s="514"/>
      <c r="D816" s="516"/>
      <c r="E816" s="571"/>
      <c r="F816" s="532"/>
      <c r="G816" s="532"/>
      <c r="H816" s="435" t="str">
        <f t="shared" ca="1" si="47"/>
        <v/>
      </c>
      <c r="I816" s="519"/>
      <c r="J816" s="519"/>
      <c r="K816" s="436" t="str">
        <f t="shared" ca="1" si="48"/>
        <v/>
      </c>
      <c r="L816" s="516"/>
      <c r="M816" s="523" t="str">
        <f t="shared" si="49"/>
        <v/>
      </c>
      <c r="N816" s="591"/>
      <c r="O816" s="421"/>
    </row>
    <row r="817" spans="1:15" ht="12.75" customHeight="1">
      <c r="A817" s="571"/>
      <c r="B817" s="514"/>
      <c r="C817" s="514"/>
      <c r="D817" s="516"/>
      <c r="E817" s="571"/>
      <c r="F817" s="532"/>
      <c r="G817" s="532"/>
      <c r="H817" s="435" t="str">
        <f t="shared" ca="1" si="47"/>
        <v/>
      </c>
      <c r="I817" s="519"/>
      <c r="J817" s="519"/>
      <c r="K817" s="436" t="str">
        <f t="shared" ca="1" si="48"/>
        <v/>
      </c>
      <c r="L817" s="516"/>
      <c r="M817" s="523" t="str">
        <f t="shared" si="49"/>
        <v/>
      </c>
      <c r="N817" s="591"/>
      <c r="O817" s="421"/>
    </row>
    <row r="818" spans="1:15" ht="12.75" customHeight="1">
      <c r="A818" s="571"/>
      <c r="B818" s="514"/>
      <c r="C818" s="514"/>
      <c r="D818" s="516"/>
      <c r="E818" s="571"/>
      <c r="F818" s="532"/>
      <c r="G818" s="532"/>
      <c r="H818" s="435" t="str">
        <f t="shared" ca="1" si="47"/>
        <v/>
      </c>
      <c r="I818" s="519"/>
      <c r="J818" s="519"/>
      <c r="K818" s="436" t="str">
        <f t="shared" ca="1" si="48"/>
        <v/>
      </c>
      <c r="L818" s="516"/>
      <c r="M818" s="523" t="str">
        <f t="shared" si="49"/>
        <v/>
      </c>
      <c r="N818" s="591"/>
      <c r="O818" s="421"/>
    </row>
    <row r="819" spans="1:15" ht="12.75" customHeight="1">
      <c r="A819" s="571"/>
      <c r="B819" s="514"/>
      <c r="C819" s="514"/>
      <c r="D819" s="516"/>
      <c r="E819" s="571"/>
      <c r="F819" s="532"/>
      <c r="G819" s="532"/>
      <c r="H819" s="435" t="str">
        <f t="shared" ca="1" si="47"/>
        <v/>
      </c>
      <c r="I819" s="519"/>
      <c r="J819" s="519"/>
      <c r="K819" s="436" t="str">
        <f t="shared" ca="1" si="48"/>
        <v/>
      </c>
      <c r="L819" s="516"/>
      <c r="M819" s="523" t="str">
        <f t="shared" si="49"/>
        <v/>
      </c>
      <c r="N819" s="591"/>
      <c r="O819" s="421"/>
    </row>
    <row r="820" spans="1:15" ht="12.75" customHeight="1">
      <c r="A820" s="571"/>
      <c r="B820" s="514"/>
      <c r="C820" s="514"/>
      <c r="D820" s="516"/>
      <c r="E820" s="571"/>
      <c r="F820" s="532"/>
      <c r="G820" s="532"/>
      <c r="H820" s="435" t="str">
        <f t="shared" ca="1" si="47"/>
        <v/>
      </c>
      <c r="I820" s="519"/>
      <c r="J820" s="519"/>
      <c r="K820" s="436" t="str">
        <f t="shared" ca="1" si="48"/>
        <v/>
      </c>
      <c r="L820" s="516"/>
      <c r="M820" s="523" t="str">
        <f t="shared" si="49"/>
        <v/>
      </c>
      <c r="N820" s="591"/>
      <c r="O820" s="421"/>
    </row>
    <row r="821" spans="1:15" ht="12.75" customHeight="1">
      <c r="A821" s="571"/>
      <c r="B821" s="514"/>
      <c r="C821" s="514"/>
      <c r="D821" s="516"/>
      <c r="E821" s="571"/>
      <c r="F821" s="532"/>
      <c r="G821" s="532"/>
      <c r="H821" s="435" t="str">
        <f t="shared" ca="1" si="47"/>
        <v/>
      </c>
      <c r="I821" s="519"/>
      <c r="J821" s="519"/>
      <c r="K821" s="436" t="str">
        <f t="shared" ca="1" si="48"/>
        <v/>
      </c>
      <c r="L821" s="516"/>
      <c r="M821" s="523" t="str">
        <f t="shared" si="49"/>
        <v/>
      </c>
      <c r="N821" s="591"/>
      <c r="O821" s="421"/>
    </row>
    <row r="822" spans="1:15" ht="12.75" customHeight="1">
      <c r="A822" s="571"/>
      <c r="B822" s="514"/>
      <c r="C822" s="514"/>
      <c r="D822" s="516"/>
      <c r="E822" s="571"/>
      <c r="F822" s="532"/>
      <c r="G822" s="532"/>
      <c r="H822" s="435" t="str">
        <f t="shared" ca="1" si="47"/>
        <v/>
      </c>
      <c r="I822" s="519"/>
      <c r="J822" s="519"/>
      <c r="K822" s="436" t="str">
        <f t="shared" ca="1" si="48"/>
        <v/>
      </c>
      <c r="L822" s="516"/>
      <c r="M822" s="523" t="str">
        <f t="shared" si="49"/>
        <v/>
      </c>
      <c r="N822" s="591"/>
      <c r="O822" s="421"/>
    </row>
    <row r="823" spans="1:15" ht="12.75" customHeight="1">
      <c r="A823" s="571"/>
      <c r="B823" s="514"/>
      <c r="C823" s="514"/>
      <c r="D823" s="516"/>
      <c r="E823" s="571"/>
      <c r="F823" s="532"/>
      <c r="G823" s="532"/>
      <c r="H823" s="435" t="str">
        <f t="shared" ca="1" si="47"/>
        <v/>
      </c>
      <c r="I823" s="519"/>
      <c r="J823" s="519"/>
      <c r="K823" s="436" t="str">
        <f t="shared" ca="1" si="48"/>
        <v/>
      </c>
      <c r="L823" s="516"/>
      <c r="M823" s="523" t="str">
        <f t="shared" si="49"/>
        <v/>
      </c>
      <c r="N823" s="591"/>
      <c r="O823" s="421"/>
    </row>
    <row r="824" spans="1:15" ht="12.75" customHeight="1">
      <c r="A824" s="571"/>
      <c r="B824" s="514"/>
      <c r="C824" s="514"/>
      <c r="D824" s="516"/>
      <c r="E824" s="571"/>
      <c r="F824" s="532"/>
      <c r="G824" s="532"/>
      <c r="H824" s="435" t="str">
        <f t="shared" ca="1" si="47"/>
        <v/>
      </c>
      <c r="I824" s="519"/>
      <c r="J824" s="519"/>
      <c r="K824" s="436" t="str">
        <f t="shared" ca="1" si="48"/>
        <v/>
      </c>
      <c r="L824" s="516"/>
      <c r="M824" s="523" t="str">
        <f t="shared" si="49"/>
        <v/>
      </c>
      <c r="N824" s="591"/>
      <c r="O824" s="421"/>
    </row>
    <row r="825" spans="1:15" ht="12.75" customHeight="1">
      <c r="A825" s="571"/>
      <c r="B825" s="514"/>
      <c r="C825" s="514"/>
      <c r="D825" s="516"/>
      <c r="E825" s="571"/>
      <c r="F825" s="532"/>
      <c r="G825" s="532"/>
      <c r="H825" s="435" t="str">
        <f t="shared" ca="1" si="47"/>
        <v/>
      </c>
      <c r="I825" s="519"/>
      <c r="J825" s="519"/>
      <c r="K825" s="436" t="str">
        <f t="shared" ca="1" si="48"/>
        <v/>
      </c>
      <c r="L825" s="516"/>
      <c r="M825" s="523" t="str">
        <f t="shared" si="49"/>
        <v/>
      </c>
      <c r="N825" s="591"/>
      <c r="O825" s="421"/>
    </row>
    <row r="826" spans="1:15" ht="12.75" customHeight="1">
      <c r="A826" s="571"/>
      <c r="B826" s="514"/>
      <c r="C826" s="514"/>
      <c r="D826" s="516"/>
      <c r="E826" s="571"/>
      <c r="F826" s="532"/>
      <c r="G826" s="532"/>
      <c r="H826" s="435" t="str">
        <f t="shared" ca="1" si="47"/>
        <v/>
      </c>
      <c r="I826" s="519"/>
      <c r="J826" s="519"/>
      <c r="K826" s="436" t="str">
        <f t="shared" ca="1" si="48"/>
        <v/>
      </c>
      <c r="L826" s="516"/>
      <c r="M826" s="523" t="str">
        <f t="shared" si="49"/>
        <v/>
      </c>
      <c r="N826" s="591"/>
      <c r="O826" s="421"/>
    </row>
    <row r="827" spans="1:15" ht="12.75" customHeight="1">
      <c r="A827" s="571"/>
      <c r="B827" s="514"/>
      <c r="C827" s="514"/>
      <c r="D827" s="516"/>
      <c r="E827" s="571"/>
      <c r="F827" s="532"/>
      <c r="G827" s="532"/>
      <c r="H827" s="435" t="str">
        <f t="shared" ca="1" si="47"/>
        <v/>
      </c>
      <c r="I827" s="519"/>
      <c r="J827" s="519"/>
      <c r="K827" s="436" t="str">
        <f t="shared" ca="1" si="48"/>
        <v/>
      </c>
      <c r="L827" s="516"/>
      <c r="M827" s="523" t="str">
        <f t="shared" si="49"/>
        <v/>
      </c>
      <c r="N827" s="591"/>
      <c r="O827" s="421"/>
    </row>
    <row r="828" spans="1:15" ht="12.75" customHeight="1">
      <c r="A828" s="571"/>
      <c r="B828" s="514"/>
      <c r="C828" s="514"/>
      <c r="D828" s="516"/>
      <c r="E828" s="571"/>
      <c r="F828" s="532"/>
      <c r="G828" s="532"/>
      <c r="H828" s="435" t="str">
        <f t="shared" ref="H828:H891" ca="1" si="50">IF(A828&lt;&gt;"",IF(INDIRECT(ADDRESS(ROW()-1,8))="",ROUND(SUM(INDIRECT(ADDRESS(ROW()-2,8)),F828,-G828),2),ROUND(SUM(INDIRECT(ADDRESS(ROW()-1,8)),F828,-G828),2)),"")</f>
        <v/>
      </c>
      <c r="I828" s="519"/>
      <c r="J828" s="519"/>
      <c r="K828" s="436" t="str">
        <f t="shared" ca="1" si="48"/>
        <v/>
      </c>
      <c r="L828" s="516"/>
      <c r="M828" s="523" t="str">
        <f t="shared" si="49"/>
        <v/>
      </c>
      <c r="N828" s="591"/>
      <c r="O828" s="421"/>
    </row>
    <row r="829" spans="1:15" ht="12.75" customHeight="1">
      <c r="A829" s="571"/>
      <c r="B829" s="514"/>
      <c r="C829" s="514"/>
      <c r="D829" s="516"/>
      <c r="E829" s="571"/>
      <c r="F829" s="532"/>
      <c r="G829" s="532"/>
      <c r="H829" s="435" t="str">
        <f t="shared" ca="1" si="50"/>
        <v/>
      </c>
      <c r="I829" s="519"/>
      <c r="J829" s="519"/>
      <c r="K829" s="436" t="str">
        <f t="shared" ref="K829:K892" ca="1" si="51">IF(A829&lt;&gt;"",IF(INDIRECT(ADDRESS(ROW()-1,11))="",ROUND(SUM(INDIRECT(ADDRESS(ROW()-2,11)),I829,-J829),2),ROUND(SUM(INDIRECT(ADDRESS(ROW()-1,11)),I829,-J829),2)),"")</f>
        <v/>
      </c>
      <c r="L829" s="516"/>
      <c r="M829" s="523" t="str">
        <f t="shared" si="49"/>
        <v/>
      </c>
      <c r="N829" s="591"/>
      <c r="O829" s="421"/>
    </row>
    <row r="830" spans="1:15" ht="12.75" customHeight="1">
      <c r="A830" s="571"/>
      <c r="B830" s="514"/>
      <c r="C830" s="514"/>
      <c r="D830" s="516"/>
      <c r="E830" s="571"/>
      <c r="F830" s="532"/>
      <c r="G830" s="532"/>
      <c r="H830" s="435" t="str">
        <f t="shared" ca="1" si="50"/>
        <v/>
      </c>
      <c r="I830" s="519"/>
      <c r="J830" s="519"/>
      <c r="K830" s="436" t="str">
        <f t="shared" ca="1" si="51"/>
        <v/>
      </c>
      <c r="L830" s="516"/>
      <c r="M830" s="523" t="str">
        <f t="shared" si="49"/>
        <v/>
      </c>
      <c r="N830" s="591"/>
      <c r="O830" s="421"/>
    </row>
    <row r="831" spans="1:15" ht="12.75" customHeight="1">
      <c r="A831" s="571"/>
      <c r="B831" s="514"/>
      <c r="C831" s="514"/>
      <c r="D831" s="516"/>
      <c r="E831" s="571"/>
      <c r="F831" s="532"/>
      <c r="G831" s="532"/>
      <c r="H831" s="435" t="str">
        <f t="shared" ca="1" si="50"/>
        <v/>
      </c>
      <c r="I831" s="519"/>
      <c r="J831" s="519"/>
      <c r="K831" s="436" t="str">
        <f t="shared" ca="1" si="51"/>
        <v/>
      </c>
      <c r="L831" s="516"/>
      <c r="M831" s="523" t="str">
        <f t="shared" si="49"/>
        <v/>
      </c>
      <c r="N831" s="591"/>
      <c r="O831" s="421"/>
    </row>
    <row r="832" spans="1:15" ht="12.75" customHeight="1">
      <c r="A832" s="571"/>
      <c r="B832" s="514"/>
      <c r="C832" s="514"/>
      <c r="D832" s="516"/>
      <c r="E832" s="571"/>
      <c r="F832" s="532"/>
      <c r="G832" s="532"/>
      <c r="H832" s="435" t="str">
        <f t="shared" ca="1" si="50"/>
        <v/>
      </c>
      <c r="I832" s="519"/>
      <c r="J832" s="519"/>
      <c r="K832" s="436" t="str">
        <f t="shared" ca="1" si="51"/>
        <v/>
      </c>
      <c r="L832" s="516"/>
      <c r="M832" s="523" t="str">
        <f t="shared" ref="M832:M895" si="52">IF(LEN(L832)&gt;0,F832+G832+I832+J832,"")</f>
        <v/>
      </c>
      <c r="N832" s="591"/>
      <c r="O832" s="421"/>
    </row>
    <row r="833" spans="1:15" ht="12.75" customHeight="1">
      <c r="A833" s="571"/>
      <c r="B833" s="514"/>
      <c r="C833" s="514"/>
      <c r="D833" s="516"/>
      <c r="E833" s="571"/>
      <c r="F833" s="532"/>
      <c r="G833" s="532"/>
      <c r="H833" s="435" t="str">
        <f t="shared" ca="1" si="50"/>
        <v/>
      </c>
      <c r="I833" s="519"/>
      <c r="J833" s="519"/>
      <c r="K833" s="436" t="str">
        <f t="shared" ca="1" si="51"/>
        <v/>
      </c>
      <c r="L833" s="516"/>
      <c r="M833" s="523" t="str">
        <f t="shared" si="52"/>
        <v/>
      </c>
      <c r="N833" s="591"/>
      <c r="O833" s="421"/>
    </row>
    <row r="834" spans="1:15" ht="12.75" customHeight="1">
      <c r="A834" s="571"/>
      <c r="B834" s="514"/>
      <c r="C834" s="514"/>
      <c r="D834" s="516"/>
      <c r="E834" s="571"/>
      <c r="F834" s="532"/>
      <c r="G834" s="532"/>
      <c r="H834" s="435" t="str">
        <f t="shared" ca="1" si="50"/>
        <v/>
      </c>
      <c r="I834" s="519"/>
      <c r="J834" s="519"/>
      <c r="K834" s="436" t="str">
        <f t="shared" ca="1" si="51"/>
        <v/>
      </c>
      <c r="L834" s="516"/>
      <c r="M834" s="523" t="str">
        <f t="shared" si="52"/>
        <v/>
      </c>
      <c r="N834" s="591"/>
      <c r="O834" s="421"/>
    </row>
    <row r="835" spans="1:15" ht="12.75" customHeight="1">
      <c r="A835" s="571"/>
      <c r="B835" s="514"/>
      <c r="C835" s="514"/>
      <c r="D835" s="516"/>
      <c r="E835" s="571"/>
      <c r="F835" s="532"/>
      <c r="G835" s="532"/>
      <c r="H835" s="435" t="str">
        <f t="shared" ca="1" si="50"/>
        <v/>
      </c>
      <c r="I835" s="519"/>
      <c r="J835" s="519"/>
      <c r="K835" s="436" t="str">
        <f t="shared" ca="1" si="51"/>
        <v/>
      </c>
      <c r="L835" s="516"/>
      <c r="M835" s="523" t="str">
        <f t="shared" si="52"/>
        <v/>
      </c>
      <c r="N835" s="591"/>
      <c r="O835" s="421"/>
    </row>
    <row r="836" spans="1:15" ht="12.75" customHeight="1">
      <c r="A836" s="571"/>
      <c r="B836" s="514"/>
      <c r="C836" s="514"/>
      <c r="D836" s="516"/>
      <c r="E836" s="571"/>
      <c r="F836" s="532"/>
      <c r="G836" s="532"/>
      <c r="H836" s="435" t="str">
        <f t="shared" ca="1" si="50"/>
        <v/>
      </c>
      <c r="I836" s="519"/>
      <c r="J836" s="519"/>
      <c r="K836" s="436" t="str">
        <f t="shared" ca="1" si="51"/>
        <v/>
      </c>
      <c r="L836" s="516"/>
      <c r="M836" s="523" t="str">
        <f t="shared" si="52"/>
        <v/>
      </c>
      <c r="N836" s="591"/>
      <c r="O836" s="421"/>
    </row>
    <row r="837" spans="1:15" ht="12.75" customHeight="1">
      <c r="A837" s="571"/>
      <c r="B837" s="514"/>
      <c r="C837" s="514"/>
      <c r="D837" s="516"/>
      <c r="E837" s="571"/>
      <c r="F837" s="532"/>
      <c r="G837" s="532"/>
      <c r="H837" s="435" t="str">
        <f t="shared" ca="1" si="50"/>
        <v/>
      </c>
      <c r="I837" s="519"/>
      <c r="J837" s="519"/>
      <c r="K837" s="436" t="str">
        <f t="shared" ca="1" si="51"/>
        <v/>
      </c>
      <c r="L837" s="516"/>
      <c r="M837" s="523" t="str">
        <f t="shared" si="52"/>
        <v/>
      </c>
      <c r="N837" s="591"/>
      <c r="O837" s="421"/>
    </row>
    <row r="838" spans="1:15" ht="12.75" customHeight="1">
      <c r="A838" s="571"/>
      <c r="B838" s="514"/>
      <c r="C838" s="514"/>
      <c r="D838" s="516"/>
      <c r="E838" s="571"/>
      <c r="F838" s="532"/>
      <c r="G838" s="532"/>
      <c r="H838" s="435" t="str">
        <f t="shared" ca="1" si="50"/>
        <v/>
      </c>
      <c r="I838" s="519"/>
      <c r="J838" s="519"/>
      <c r="K838" s="436" t="str">
        <f t="shared" ca="1" si="51"/>
        <v/>
      </c>
      <c r="L838" s="516"/>
      <c r="M838" s="523" t="str">
        <f t="shared" si="52"/>
        <v/>
      </c>
      <c r="N838" s="591"/>
      <c r="O838" s="421"/>
    </row>
    <row r="839" spans="1:15" ht="12.75" customHeight="1">
      <c r="A839" s="571"/>
      <c r="B839" s="514"/>
      <c r="C839" s="514"/>
      <c r="D839" s="516"/>
      <c r="E839" s="571"/>
      <c r="F839" s="532"/>
      <c r="G839" s="532"/>
      <c r="H839" s="435" t="str">
        <f t="shared" ca="1" si="50"/>
        <v/>
      </c>
      <c r="I839" s="519"/>
      <c r="J839" s="519"/>
      <c r="K839" s="436" t="str">
        <f t="shared" ca="1" si="51"/>
        <v/>
      </c>
      <c r="L839" s="516"/>
      <c r="M839" s="523" t="str">
        <f t="shared" si="52"/>
        <v/>
      </c>
      <c r="N839" s="591"/>
      <c r="O839" s="421"/>
    </row>
    <row r="840" spans="1:15" ht="12.75" customHeight="1">
      <c r="A840" s="571"/>
      <c r="B840" s="514"/>
      <c r="C840" s="514"/>
      <c r="D840" s="516"/>
      <c r="E840" s="571"/>
      <c r="F840" s="532"/>
      <c r="G840" s="532"/>
      <c r="H840" s="435" t="str">
        <f t="shared" ca="1" si="50"/>
        <v/>
      </c>
      <c r="I840" s="519"/>
      <c r="J840" s="519"/>
      <c r="K840" s="436" t="str">
        <f t="shared" ca="1" si="51"/>
        <v/>
      </c>
      <c r="L840" s="516"/>
      <c r="M840" s="523" t="str">
        <f t="shared" si="52"/>
        <v/>
      </c>
      <c r="N840" s="591"/>
      <c r="O840" s="421"/>
    </row>
    <row r="841" spans="1:15" ht="12.75" customHeight="1">
      <c r="A841" s="571"/>
      <c r="B841" s="514"/>
      <c r="C841" s="514"/>
      <c r="D841" s="516"/>
      <c r="E841" s="571"/>
      <c r="F841" s="532"/>
      <c r="G841" s="532"/>
      <c r="H841" s="435" t="str">
        <f t="shared" ca="1" si="50"/>
        <v/>
      </c>
      <c r="I841" s="519"/>
      <c r="J841" s="519"/>
      <c r="K841" s="436" t="str">
        <f t="shared" ca="1" si="51"/>
        <v/>
      </c>
      <c r="L841" s="516"/>
      <c r="M841" s="523" t="str">
        <f t="shared" si="52"/>
        <v/>
      </c>
      <c r="N841" s="591"/>
      <c r="O841" s="421"/>
    </row>
    <row r="842" spans="1:15" ht="12.75" customHeight="1">
      <c r="A842" s="571"/>
      <c r="B842" s="514"/>
      <c r="C842" s="514"/>
      <c r="D842" s="516"/>
      <c r="E842" s="571"/>
      <c r="F842" s="532"/>
      <c r="G842" s="532"/>
      <c r="H842" s="435" t="str">
        <f t="shared" ca="1" si="50"/>
        <v/>
      </c>
      <c r="I842" s="519"/>
      <c r="J842" s="519"/>
      <c r="K842" s="436" t="str">
        <f t="shared" ca="1" si="51"/>
        <v/>
      </c>
      <c r="L842" s="516"/>
      <c r="M842" s="523" t="str">
        <f t="shared" si="52"/>
        <v/>
      </c>
      <c r="N842" s="591"/>
      <c r="O842" s="421"/>
    </row>
    <row r="843" spans="1:15" ht="12.75" customHeight="1">
      <c r="A843" s="571"/>
      <c r="B843" s="514"/>
      <c r="C843" s="514"/>
      <c r="D843" s="516"/>
      <c r="E843" s="571"/>
      <c r="F843" s="532"/>
      <c r="G843" s="532"/>
      <c r="H843" s="435" t="str">
        <f t="shared" ca="1" si="50"/>
        <v/>
      </c>
      <c r="I843" s="519"/>
      <c r="J843" s="519"/>
      <c r="K843" s="436" t="str">
        <f t="shared" ca="1" si="51"/>
        <v/>
      </c>
      <c r="L843" s="516"/>
      <c r="M843" s="523" t="str">
        <f t="shared" si="52"/>
        <v/>
      </c>
      <c r="N843" s="591"/>
      <c r="O843" s="421"/>
    </row>
    <row r="844" spans="1:15" ht="12.75" customHeight="1">
      <c r="A844" s="571"/>
      <c r="B844" s="514"/>
      <c r="C844" s="514"/>
      <c r="D844" s="516"/>
      <c r="E844" s="571"/>
      <c r="F844" s="532"/>
      <c r="G844" s="532"/>
      <c r="H844" s="435" t="str">
        <f t="shared" ca="1" si="50"/>
        <v/>
      </c>
      <c r="I844" s="519"/>
      <c r="J844" s="519"/>
      <c r="K844" s="436" t="str">
        <f t="shared" ca="1" si="51"/>
        <v/>
      </c>
      <c r="L844" s="516"/>
      <c r="M844" s="523" t="str">
        <f t="shared" si="52"/>
        <v/>
      </c>
      <c r="N844" s="591"/>
      <c r="O844" s="421"/>
    </row>
    <row r="845" spans="1:15" ht="12.75" customHeight="1">
      <c r="A845" s="571"/>
      <c r="B845" s="514"/>
      <c r="C845" s="514"/>
      <c r="D845" s="516"/>
      <c r="E845" s="571"/>
      <c r="F845" s="532"/>
      <c r="G845" s="532"/>
      <c r="H845" s="435" t="str">
        <f t="shared" ca="1" si="50"/>
        <v/>
      </c>
      <c r="I845" s="519"/>
      <c r="J845" s="519"/>
      <c r="K845" s="436" t="str">
        <f t="shared" ca="1" si="51"/>
        <v/>
      </c>
      <c r="L845" s="516"/>
      <c r="M845" s="523" t="str">
        <f t="shared" si="52"/>
        <v/>
      </c>
      <c r="N845" s="591"/>
      <c r="O845" s="421"/>
    </row>
    <row r="846" spans="1:15" ht="12.75" customHeight="1">
      <c r="A846" s="571"/>
      <c r="B846" s="514"/>
      <c r="C846" s="514"/>
      <c r="D846" s="516"/>
      <c r="E846" s="571"/>
      <c r="F846" s="532"/>
      <c r="G846" s="532"/>
      <c r="H846" s="435" t="str">
        <f t="shared" ca="1" si="50"/>
        <v/>
      </c>
      <c r="I846" s="519"/>
      <c r="J846" s="519"/>
      <c r="K846" s="436" t="str">
        <f t="shared" ca="1" si="51"/>
        <v/>
      </c>
      <c r="L846" s="516"/>
      <c r="M846" s="523" t="str">
        <f t="shared" si="52"/>
        <v/>
      </c>
      <c r="N846" s="591"/>
      <c r="O846" s="421"/>
    </row>
    <row r="847" spans="1:15" ht="12.75" customHeight="1">
      <c r="A847" s="571"/>
      <c r="B847" s="514"/>
      <c r="C847" s="514"/>
      <c r="D847" s="516"/>
      <c r="E847" s="571"/>
      <c r="F847" s="532"/>
      <c r="G847" s="532"/>
      <c r="H847" s="435" t="str">
        <f t="shared" ca="1" si="50"/>
        <v/>
      </c>
      <c r="I847" s="519"/>
      <c r="J847" s="519"/>
      <c r="K847" s="436" t="str">
        <f t="shared" ca="1" si="51"/>
        <v/>
      </c>
      <c r="L847" s="516"/>
      <c r="M847" s="523" t="str">
        <f t="shared" si="52"/>
        <v/>
      </c>
      <c r="N847" s="591"/>
      <c r="O847" s="421"/>
    </row>
    <row r="848" spans="1:15" ht="12.75" customHeight="1">
      <c r="A848" s="571"/>
      <c r="B848" s="514"/>
      <c r="C848" s="514"/>
      <c r="D848" s="516"/>
      <c r="E848" s="571"/>
      <c r="F848" s="532"/>
      <c r="G848" s="532"/>
      <c r="H848" s="435" t="str">
        <f t="shared" ca="1" si="50"/>
        <v/>
      </c>
      <c r="I848" s="519"/>
      <c r="J848" s="519"/>
      <c r="K848" s="436" t="str">
        <f t="shared" ca="1" si="51"/>
        <v/>
      </c>
      <c r="L848" s="516"/>
      <c r="M848" s="523" t="str">
        <f t="shared" si="52"/>
        <v/>
      </c>
      <c r="N848" s="591"/>
      <c r="O848" s="421"/>
    </row>
    <row r="849" spans="1:15" ht="12.75" customHeight="1">
      <c r="A849" s="571"/>
      <c r="B849" s="514"/>
      <c r="C849" s="514"/>
      <c r="D849" s="516"/>
      <c r="E849" s="571"/>
      <c r="F849" s="532"/>
      <c r="G849" s="532"/>
      <c r="H849" s="435" t="str">
        <f t="shared" ca="1" si="50"/>
        <v/>
      </c>
      <c r="I849" s="519"/>
      <c r="J849" s="519"/>
      <c r="K849" s="436" t="str">
        <f t="shared" ca="1" si="51"/>
        <v/>
      </c>
      <c r="L849" s="516"/>
      <c r="M849" s="523" t="str">
        <f t="shared" si="52"/>
        <v/>
      </c>
      <c r="N849" s="591"/>
      <c r="O849" s="421"/>
    </row>
    <row r="850" spans="1:15" ht="12.75" customHeight="1">
      <c r="A850" s="571"/>
      <c r="B850" s="514"/>
      <c r="C850" s="514"/>
      <c r="D850" s="516"/>
      <c r="E850" s="571"/>
      <c r="F850" s="532"/>
      <c r="G850" s="532"/>
      <c r="H850" s="435" t="str">
        <f t="shared" ca="1" si="50"/>
        <v/>
      </c>
      <c r="I850" s="519"/>
      <c r="J850" s="519"/>
      <c r="K850" s="436" t="str">
        <f t="shared" ca="1" si="51"/>
        <v/>
      </c>
      <c r="L850" s="516"/>
      <c r="M850" s="523" t="str">
        <f t="shared" si="52"/>
        <v/>
      </c>
      <c r="N850" s="591"/>
      <c r="O850" s="421"/>
    </row>
    <row r="851" spans="1:15" ht="12.75" customHeight="1">
      <c r="A851" s="571"/>
      <c r="B851" s="514"/>
      <c r="C851" s="514"/>
      <c r="D851" s="516"/>
      <c r="E851" s="571"/>
      <c r="F851" s="532"/>
      <c r="G851" s="532"/>
      <c r="H851" s="435" t="str">
        <f t="shared" ca="1" si="50"/>
        <v/>
      </c>
      <c r="I851" s="519"/>
      <c r="J851" s="519"/>
      <c r="K851" s="436" t="str">
        <f t="shared" ca="1" si="51"/>
        <v/>
      </c>
      <c r="L851" s="516"/>
      <c r="M851" s="523" t="str">
        <f t="shared" si="52"/>
        <v/>
      </c>
      <c r="N851" s="591"/>
      <c r="O851" s="421"/>
    </row>
    <row r="852" spans="1:15" ht="12.75" customHeight="1">
      <c r="A852" s="571"/>
      <c r="B852" s="514"/>
      <c r="C852" s="514"/>
      <c r="D852" s="516"/>
      <c r="E852" s="571"/>
      <c r="F852" s="532"/>
      <c r="G852" s="532"/>
      <c r="H852" s="435" t="str">
        <f t="shared" ca="1" si="50"/>
        <v/>
      </c>
      <c r="I852" s="519"/>
      <c r="J852" s="519"/>
      <c r="K852" s="436" t="str">
        <f t="shared" ca="1" si="51"/>
        <v/>
      </c>
      <c r="L852" s="516"/>
      <c r="M852" s="523" t="str">
        <f t="shared" si="52"/>
        <v/>
      </c>
      <c r="N852" s="591"/>
      <c r="O852" s="421"/>
    </row>
    <row r="853" spans="1:15" ht="12.75" customHeight="1">
      <c r="A853" s="571"/>
      <c r="B853" s="514"/>
      <c r="C853" s="514"/>
      <c r="D853" s="516"/>
      <c r="E853" s="571"/>
      <c r="F853" s="532"/>
      <c r="G853" s="532"/>
      <c r="H853" s="435" t="str">
        <f t="shared" ca="1" si="50"/>
        <v/>
      </c>
      <c r="I853" s="519"/>
      <c r="J853" s="519"/>
      <c r="K853" s="436" t="str">
        <f t="shared" ca="1" si="51"/>
        <v/>
      </c>
      <c r="L853" s="516"/>
      <c r="M853" s="523" t="str">
        <f t="shared" si="52"/>
        <v/>
      </c>
      <c r="N853" s="591"/>
      <c r="O853" s="421"/>
    </row>
    <row r="854" spans="1:15" ht="12.75" customHeight="1">
      <c r="A854" s="571"/>
      <c r="B854" s="514"/>
      <c r="C854" s="514"/>
      <c r="D854" s="516"/>
      <c r="E854" s="571"/>
      <c r="F854" s="532"/>
      <c r="G854" s="532"/>
      <c r="H854" s="435" t="str">
        <f t="shared" ca="1" si="50"/>
        <v/>
      </c>
      <c r="I854" s="519"/>
      <c r="J854" s="519"/>
      <c r="K854" s="436" t="str">
        <f t="shared" ca="1" si="51"/>
        <v/>
      </c>
      <c r="L854" s="516"/>
      <c r="M854" s="523" t="str">
        <f t="shared" si="52"/>
        <v/>
      </c>
      <c r="N854" s="591"/>
      <c r="O854" s="421"/>
    </row>
    <row r="855" spans="1:15" ht="12.75" customHeight="1">
      <c r="A855" s="571"/>
      <c r="B855" s="514"/>
      <c r="C855" s="514"/>
      <c r="D855" s="516"/>
      <c r="E855" s="571"/>
      <c r="F855" s="532"/>
      <c r="G855" s="532"/>
      <c r="H855" s="435" t="str">
        <f t="shared" ca="1" si="50"/>
        <v/>
      </c>
      <c r="I855" s="519"/>
      <c r="J855" s="519"/>
      <c r="K855" s="436" t="str">
        <f t="shared" ca="1" si="51"/>
        <v/>
      </c>
      <c r="L855" s="516"/>
      <c r="M855" s="523" t="str">
        <f t="shared" si="52"/>
        <v/>
      </c>
      <c r="N855" s="591"/>
      <c r="O855" s="421"/>
    </row>
    <row r="856" spans="1:15" ht="12.75" customHeight="1">
      <c r="A856" s="571"/>
      <c r="B856" s="514"/>
      <c r="C856" s="514"/>
      <c r="D856" s="516"/>
      <c r="E856" s="571"/>
      <c r="F856" s="532"/>
      <c r="G856" s="532"/>
      <c r="H856" s="435" t="str">
        <f t="shared" ca="1" si="50"/>
        <v/>
      </c>
      <c r="I856" s="519"/>
      <c r="J856" s="519"/>
      <c r="K856" s="436" t="str">
        <f t="shared" ca="1" si="51"/>
        <v/>
      </c>
      <c r="L856" s="516"/>
      <c r="M856" s="523" t="str">
        <f t="shared" si="52"/>
        <v/>
      </c>
      <c r="N856" s="591"/>
      <c r="O856" s="421"/>
    </row>
    <row r="857" spans="1:15" ht="12.75" customHeight="1">
      <c r="A857" s="571"/>
      <c r="B857" s="514"/>
      <c r="C857" s="514"/>
      <c r="D857" s="516"/>
      <c r="E857" s="571"/>
      <c r="F857" s="532"/>
      <c r="G857" s="532"/>
      <c r="H857" s="435" t="str">
        <f t="shared" ca="1" si="50"/>
        <v/>
      </c>
      <c r="I857" s="519"/>
      <c r="J857" s="519"/>
      <c r="K857" s="436" t="str">
        <f t="shared" ca="1" si="51"/>
        <v/>
      </c>
      <c r="L857" s="516"/>
      <c r="M857" s="523" t="str">
        <f t="shared" si="52"/>
        <v/>
      </c>
      <c r="N857" s="591"/>
      <c r="O857" s="421"/>
    </row>
    <row r="858" spans="1:15" ht="12.75" customHeight="1">
      <c r="A858" s="571"/>
      <c r="B858" s="514"/>
      <c r="C858" s="514"/>
      <c r="D858" s="516"/>
      <c r="E858" s="571"/>
      <c r="F858" s="532"/>
      <c r="G858" s="532"/>
      <c r="H858" s="435" t="str">
        <f t="shared" ca="1" si="50"/>
        <v/>
      </c>
      <c r="I858" s="519"/>
      <c r="J858" s="519"/>
      <c r="K858" s="436" t="str">
        <f t="shared" ca="1" si="51"/>
        <v/>
      </c>
      <c r="L858" s="516"/>
      <c r="M858" s="523" t="str">
        <f t="shared" si="52"/>
        <v/>
      </c>
      <c r="N858" s="591"/>
      <c r="O858" s="421"/>
    </row>
    <row r="859" spans="1:15" ht="12.75" customHeight="1">
      <c r="A859" s="571"/>
      <c r="B859" s="514"/>
      <c r="C859" s="514"/>
      <c r="D859" s="516"/>
      <c r="E859" s="571"/>
      <c r="F859" s="532"/>
      <c r="G859" s="532"/>
      <c r="H859" s="435" t="str">
        <f t="shared" ca="1" si="50"/>
        <v/>
      </c>
      <c r="I859" s="519"/>
      <c r="J859" s="519"/>
      <c r="K859" s="436" t="str">
        <f t="shared" ca="1" si="51"/>
        <v/>
      </c>
      <c r="L859" s="516"/>
      <c r="M859" s="523" t="str">
        <f t="shared" si="52"/>
        <v/>
      </c>
      <c r="N859" s="591"/>
      <c r="O859" s="421"/>
    </row>
    <row r="860" spans="1:15" ht="12.75" customHeight="1">
      <c r="A860" s="571"/>
      <c r="B860" s="514"/>
      <c r="C860" s="514"/>
      <c r="D860" s="516"/>
      <c r="E860" s="571"/>
      <c r="F860" s="532"/>
      <c r="G860" s="532"/>
      <c r="H860" s="435" t="str">
        <f t="shared" ca="1" si="50"/>
        <v/>
      </c>
      <c r="I860" s="519"/>
      <c r="J860" s="519"/>
      <c r="K860" s="436" t="str">
        <f t="shared" ca="1" si="51"/>
        <v/>
      </c>
      <c r="L860" s="516"/>
      <c r="M860" s="523" t="str">
        <f t="shared" si="52"/>
        <v/>
      </c>
      <c r="N860" s="591"/>
      <c r="O860" s="421"/>
    </row>
    <row r="861" spans="1:15" ht="12.75" customHeight="1">
      <c r="A861" s="571"/>
      <c r="B861" s="514"/>
      <c r="C861" s="514"/>
      <c r="D861" s="516"/>
      <c r="E861" s="571"/>
      <c r="F861" s="532"/>
      <c r="G861" s="532"/>
      <c r="H861" s="435" t="str">
        <f t="shared" ca="1" si="50"/>
        <v/>
      </c>
      <c r="I861" s="519"/>
      <c r="J861" s="519"/>
      <c r="K861" s="436" t="str">
        <f t="shared" ca="1" si="51"/>
        <v/>
      </c>
      <c r="L861" s="516"/>
      <c r="M861" s="523" t="str">
        <f t="shared" si="52"/>
        <v/>
      </c>
      <c r="N861" s="591"/>
      <c r="O861" s="421"/>
    </row>
    <row r="862" spans="1:15" ht="12.75" customHeight="1">
      <c r="A862" s="571"/>
      <c r="B862" s="514"/>
      <c r="C862" s="514"/>
      <c r="D862" s="516"/>
      <c r="E862" s="571"/>
      <c r="F862" s="532"/>
      <c r="G862" s="532"/>
      <c r="H862" s="435" t="str">
        <f t="shared" ca="1" si="50"/>
        <v/>
      </c>
      <c r="I862" s="519"/>
      <c r="J862" s="519"/>
      <c r="K862" s="436" t="str">
        <f t="shared" ca="1" si="51"/>
        <v/>
      </c>
      <c r="L862" s="516"/>
      <c r="M862" s="523" t="str">
        <f t="shared" si="52"/>
        <v/>
      </c>
      <c r="N862" s="591"/>
      <c r="O862" s="421"/>
    </row>
    <row r="863" spans="1:15" ht="12.75" customHeight="1">
      <c r="A863" s="571"/>
      <c r="B863" s="514"/>
      <c r="C863" s="514"/>
      <c r="D863" s="516"/>
      <c r="E863" s="571"/>
      <c r="F863" s="532"/>
      <c r="G863" s="532"/>
      <c r="H863" s="435" t="str">
        <f t="shared" ca="1" si="50"/>
        <v/>
      </c>
      <c r="I863" s="519"/>
      <c r="J863" s="519"/>
      <c r="K863" s="436" t="str">
        <f t="shared" ca="1" si="51"/>
        <v/>
      </c>
      <c r="L863" s="516"/>
      <c r="M863" s="523" t="str">
        <f t="shared" si="52"/>
        <v/>
      </c>
      <c r="N863" s="591"/>
      <c r="O863" s="421"/>
    </row>
    <row r="864" spans="1:15" ht="12.75" customHeight="1">
      <c r="A864" s="571"/>
      <c r="B864" s="514"/>
      <c r="C864" s="514"/>
      <c r="D864" s="516"/>
      <c r="E864" s="571"/>
      <c r="F864" s="532"/>
      <c r="G864" s="532"/>
      <c r="H864" s="435" t="str">
        <f t="shared" ca="1" si="50"/>
        <v/>
      </c>
      <c r="I864" s="519"/>
      <c r="J864" s="519"/>
      <c r="K864" s="436" t="str">
        <f t="shared" ca="1" si="51"/>
        <v/>
      </c>
      <c r="L864" s="516"/>
      <c r="M864" s="523" t="str">
        <f t="shared" si="52"/>
        <v/>
      </c>
      <c r="N864" s="591"/>
      <c r="O864" s="421"/>
    </row>
    <row r="865" spans="1:15" ht="12.75" customHeight="1">
      <c r="A865" s="571"/>
      <c r="B865" s="514"/>
      <c r="C865" s="514"/>
      <c r="D865" s="516"/>
      <c r="E865" s="571"/>
      <c r="F865" s="532"/>
      <c r="G865" s="532"/>
      <c r="H865" s="435" t="str">
        <f t="shared" ca="1" si="50"/>
        <v/>
      </c>
      <c r="I865" s="519"/>
      <c r="J865" s="519"/>
      <c r="K865" s="436" t="str">
        <f t="shared" ca="1" si="51"/>
        <v/>
      </c>
      <c r="L865" s="516"/>
      <c r="M865" s="523" t="str">
        <f t="shared" si="52"/>
        <v/>
      </c>
      <c r="N865" s="591"/>
      <c r="O865" s="421"/>
    </row>
    <row r="866" spans="1:15" ht="12.75" customHeight="1">
      <c r="A866" s="571"/>
      <c r="B866" s="514"/>
      <c r="C866" s="514"/>
      <c r="D866" s="516"/>
      <c r="E866" s="571"/>
      <c r="F866" s="532"/>
      <c r="G866" s="532"/>
      <c r="H866" s="435" t="str">
        <f t="shared" ca="1" si="50"/>
        <v/>
      </c>
      <c r="I866" s="519"/>
      <c r="J866" s="519"/>
      <c r="K866" s="436" t="str">
        <f t="shared" ca="1" si="51"/>
        <v/>
      </c>
      <c r="L866" s="516"/>
      <c r="M866" s="523" t="str">
        <f t="shared" si="52"/>
        <v/>
      </c>
      <c r="N866" s="591"/>
      <c r="O866" s="421"/>
    </row>
    <row r="867" spans="1:15" ht="12.75" customHeight="1">
      <c r="A867" s="571"/>
      <c r="B867" s="514"/>
      <c r="C867" s="514"/>
      <c r="D867" s="516"/>
      <c r="E867" s="571"/>
      <c r="F867" s="532"/>
      <c r="G867" s="532"/>
      <c r="H867" s="435" t="str">
        <f t="shared" ca="1" si="50"/>
        <v/>
      </c>
      <c r="I867" s="519"/>
      <c r="J867" s="519"/>
      <c r="K867" s="436" t="str">
        <f t="shared" ca="1" si="51"/>
        <v/>
      </c>
      <c r="L867" s="516"/>
      <c r="M867" s="523" t="str">
        <f t="shared" si="52"/>
        <v/>
      </c>
      <c r="N867" s="591"/>
      <c r="O867" s="421"/>
    </row>
    <row r="868" spans="1:15" ht="12.75" customHeight="1">
      <c r="A868" s="571"/>
      <c r="B868" s="514"/>
      <c r="C868" s="514"/>
      <c r="D868" s="516"/>
      <c r="E868" s="571"/>
      <c r="F868" s="532"/>
      <c r="G868" s="532"/>
      <c r="H868" s="435" t="str">
        <f t="shared" ca="1" si="50"/>
        <v/>
      </c>
      <c r="I868" s="519"/>
      <c r="J868" s="519"/>
      <c r="K868" s="436" t="str">
        <f t="shared" ca="1" si="51"/>
        <v/>
      </c>
      <c r="L868" s="516"/>
      <c r="M868" s="523" t="str">
        <f t="shared" si="52"/>
        <v/>
      </c>
      <c r="N868" s="591"/>
      <c r="O868" s="421"/>
    </row>
    <row r="869" spans="1:15" ht="12.75" customHeight="1">
      <c r="A869" s="571"/>
      <c r="B869" s="514"/>
      <c r="C869" s="514"/>
      <c r="D869" s="516"/>
      <c r="E869" s="571"/>
      <c r="F869" s="532"/>
      <c r="G869" s="532"/>
      <c r="H869" s="435" t="str">
        <f t="shared" ca="1" si="50"/>
        <v/>
      </c>
      <c r="I869" s="519"/>
      <c r="J869" s="519"/>
      <c r="K869" s="436" t="str">
        <f t="shared" ca="1" si="51"/>
        <v/>
      </c>
      <c r="L869" s="516"/>
      <c r="M869" s="523" t="str">
        <f t="shared" si="52"/>
        <v/>
      </c>
      <c r="N869" s="591"/>
      <c r="O869" s="421"/>
    </row>
    <row r="870" spans="1:15" ht="12.75" customHeight="1">
      <c r="A870" s="571"/>
      <c r="B870" s="514"/>
      <c r="C870" s="514"/>
      <c r="D870" s="516"/>
      <c r="E870" s="571"/>
      <c r="F870" s="532"/>
      <c r="G870" s="532"/>
      <c r="H870" s="435" t="str">
        <f t="shared" ca="1" si="50"/>
        <v/>
      </c>
      <c r="I870" s="519"/>
      <c r="J870" s="519"/>
      <c r="K870" s="436" t="str">
        <f t="shared" ca="1" si="51"/>
        <v/>
      </c>
      <c r="L870" s="516"/>
      <c r="M870" s="523" t="str">
        <f t="shared" si="52"/>
        <v/>
      </c>
      <c r="N870" s="591"/>
      <c r="O870" s="421"/>
    </row>
    <row r="871" spans="1:15" ht="12.75" customHeight="1">
      <c r="A871" s="571"/>
      <c r="B871" s="514"/>
      <c r="C871" s="514"/>
      <c r="D871" s="516"/>
      <c r="E871" s="571"/>
      <c r="F871" s="532"/>
      <c r="G871" s="532"/>
      <c r="H871" s="435" t="str">
        <f t="shared" ca="1" si="50"/>
        <v/>
      </c>
      <c r="I871" s="519"/>
      <c r="J871" s="519"/>
      <c r="K871" s="436" t="str">
        <f t="shared" ca="1" si="51"/>
        <v/>
      </c>
      <c r="L871" s="516"/>
      <c r="M871" s="523" t="str">
        <f t="shared" si="52"/>
        <v/>
      </c>
      <c r="N871" s="591"/>
      <c r="O871" s="421"/>
    </row>
    <row r="872" spans="1:15" ht="12.75" customHeight="1">
      <c r="A872" s="571"/>
      <c r="B872" s="514"/>
      <c r="C872" s="514"/>
      <c r="D872" s="516"/>
      <c r="E872" s="571"/>
      <c r="F872" s="532"/>
      <c r="G872" s="532"/>
      <c r="H872" s="435" t="str">
        <f t="shared" ca="1" si="50"/>
        <v/>
      </c>
      <c r="I872" s="519"/>
      <c r="J872" s="519"/>
      <c r="K872" s="436" t="str">
        <f t="shared" ca="1" si="51"/>
        <v/>
      </c>
      <c r="L872" s="516"/>
      <c r="M872" s="523" t="str">
        <f t="shared" si="52"/>
        <v/>
      </c>
      <c r="N872" s="591"/>
      <c r="O872" s="421"/>
    </row>
    <row r="873" spans="1:15" ht="12.75" customHeight="1">
      <c r="A873" s="571"/>
      <c r="B873" s="514"/>
      <c r="C873" s="514"/>
      <c r="D873" s="516"/>
      <c r="E873" s="571"/>
      <c r="F873" s="532"/>
      <c r="G873" s="532"/>
      <c r="H873" s="435" t="str">
        <f t="shared" ca="1" si="50"/>
        <v/>
      </c>
      <c r="I873" s="519"/>
      <c r="J873" s="519"/>
      <c r="K873" s="436" t="str">
        <f t="shared" ca="1" si="51"/>
        <v/>
      </c>
      <c r="L873" s="516"/>
      <c r="M873" s="523" t="str">
        <f t="shared" si="52"/>
        <v/>
      </c>
      <c r="N873" s="591"/>
      <c r="O873" s="421"/>
    </row>
    <row r="874" spans="1:15" ht="12.75" customHeight="1">
      <c r="A874" s="571"/>
      <c r="B874" s="514"/>
      <c r="C874" s="514"/>
      <c r="D874" s="516"/>
      <c r="E874" s="571"/>
      <c r="F874" s="532"/>
      <c r="G874" s="532"/>
      <c r="H874" s="435" t="str">
        <f t="shared" ca="1" si="50"/>
        <v/>
      </c>
      <c r="I874" s="519"/>
      <c r="J874" s="519"/>
      <c r="K874" s="436" t="str">
        <f t="shared" ca="1" si="51"/>
        <v/>
      </c>
      <c r="L874" s="516"/>
      <c r="M874" s="523" t="str">
        <f t="shared" si="52"/>
        <v/>
      </c>
      <c r="N874" s="591"/>
      <c r="O874" s="421"/>
    </row>
    <row r="875" spans="1:15" ht="12.75" customHeight="1">
      <c r="A875" s="571"/>
      <c r="B875" s="514"/>
      <c r="C875" s="514"/>
      <c r="D875" s="516"/>
      <c r="E875" s="571"/>
      <c r="F875" s="532"/>
      <c r="G875" s="532"/>
      <c r="H875" s="435" t="str">
        <f t="shared" ca="1" si="50"/>
        <v/>
      </c>
      <c r="I875" s="519"/>
      <c r="J875" s="519"/>
      <c r="K875" s="436" t="str">
        <f t="shared" ca="1" si="51"/>
        <v/>
      </c>
      <c r="L875" s="516"/>
      <c r="M875" s="523" t="str">
        <f t="shared" si="52"/>
        <v/>
      </c>
      <c r="N875" s="591"/>
      <c r="O875" s="421"/>
    </row>
    <row r="876" spans="1:15" ht="12.75" customHeight="1">
      <c r="A876" s="571"/>
      <c r="B876" s="514"/>
      <c r="C876" s="514"/>
      <c r="D876" s="516"/>
      <c r="E876" s="571"/>
      <c r="F876" s="532"/>
      <c r="G876" s="532"/>
      <c r="H876" s="435" t="str">
        <f t="shared" ca="1" si="50"/>
        <v/>
      </c>
      <c r="I876" s="519"/>
      <c r="J876" s="519"/>
      <c r="K876" s="436" t="str">
        <f t="shared" ca="1" si="51"/>
        <v/>
      </c>
      <c r="L876" s="516"/>
      <c r="M876" s="523" t="str">
        <f t="shared" si="52"/>
        <v/>
      </c>
      <c r="N876" s="591"/>
      <c r="O876" s="421"/>
    </row>
    <row r="877" spans="1:15" ht="12.75" customHeight="1">
      <c r="A877" s="571"/>
      <c r="B877" s="514"/>
      <c r="C877" s="514"/>
      <c r="D877" s="516"/>
      <c r="E877" s="571"/>
      <c r="F877" s="532"/>
      <c r="G877" s="532"/>
      <c r="H877" s="435" t="str">
        <f t="shared" ca="1" si="50"/>
        <v/>
      </c>
      <c r="I877" s="519"/>
      <c r="J877" s="519"/>
      <c r="K877" s="436" t="str">
        <f t="shared" ca="1" si="51"/>
        <v/>
      </c>
      <c r="L877" s="516"/>
      <c r="M877" s="523" t="str">
        <f t="shared" si="52"/>
        <v/>
      </c>
      <c r="N877" s="591"/>
      <c r="O877" s="421"/>
    </row>
    <row r="878" spans="1:15" ht="12.75" customHeight="1">
      <c r="A878" s="571"/>
      <c r="B878" s="514"/>
      <c r="C878" s="514"/>
      <c r="D878" s="516"/>
      <c r="E878" s="571"/>
      <c r="F878" s="532"/>
      <c r="G878" s="532"/>
      <c r="H878" s="435" t="str">
        <f t="shared" ca="1" si="50"/>
        <v/>
      </c>
      <c r="I878" s="519"/>
      <c r="J878" s="519"/>
      <c r="K878" s="436" t="str">
        <f t="shared" ca="1" si="51"/>
        <v/>
      </c>
      <c r="L878" s="516"/>
      <c r="M878" s="523" t="str">
        <f t="shared" si="52"/>
        <v/>
      </c>
      <c r="N878" s="591"/>
      <c r="O878" s="421"/>
    </row>
    <row r="879" spans="1:15" ht="12.75" customHeight="1">
      <c r="A879" s="571"/>
      <c r="B879" s="514"/>
      <c r="C879" s="514"/>
      <c r="D879" s="516"/>
      <c r="E879" s="571"/>
      <c r="F879" s="532"/>
      <c r="G879" s="532"/>
      <c r="H879" s="435" t="str">
        <f t="shared" ca="1" si="50"/>
        <v/>
      </c>
      <c r="I879" s="519"/>
      <c r="J879" s="519"/>
      <c r="K879" s="436" t="str">
        <f t="shared" ca="1" si="51"/>
        <v/>
      </c>
      <c r="L879" s="516"/>
      <c r="M879" s="523" t="str">
        <f t="shared" si="52"/>
        <v/>
      </c>
      <c r="N879" s="591"/>
      <c r="O879" s="421"/>
    </row>
    <row r="880" spans="1:15" ht="12.75" customHeight="1">
      <c r="A880" s="571"/>
      <c r="B880" s="514"/>
      <c r="C880" s="514"/>
      <c r="D880" s="516"/>
      <c r="E880" s="571"/>
      <c r="F880" s="532"/>
      <c r="G880" s="532"/>
      <c r="H880" s="435" t="str">
        <f t="shared" ca="1" si="50"/>
        <v/>
      </c>
      <c r="I880" s="519"/>
      <c r="J880" s="519"/>
      <c r="K880" s="436" t="str">
        <f t="shared" ca="1" si="51"/>
        <v/>
      </c>
      <c r="L880" s="516"/>
      <c r="M880" s="523" t="str">
        <f t="shared" si="52"/>
        <v/>
      </c>
      <c r="N880" s="591"/>
      <c r="O880" s="421"/>
    </row>
    <row r="881" spans="1:15" ht="12.75" customHeight="1">
      <c r="A881" s="571"/>
      <c r="B881" s="514"/>
      <c r="C881" s="514"/>
      <c r="D881" s="516"/>
      <c r="E881" s="571"/>
      <c r="F881" s="532"/>
      <c r="G881" s="532"/>
      <c r="H881" s="435" t="str">
        <f t="shared" ca="1" si="50"/>
        <v/>
      </c>
      <c r="I881" s="519"/>
      <c r="J881" s="519"/>
      <c r="K881" s="436" t="str">
        <f t="shared" ca="1" si="51"/>
        <v/>
      </c>
      <c r="L881" s="516"/>
      <c r="M881" s="523" t="str">
        <f t="shared" si="52"/>
        <v/>
      </c>
      <c r="N881" s="591"/>
      <c r="O881" s="421"/>
    </row>
    <row r="882" spans="1:15" ht="12.75" customHeight="1">
      <c r="A882" s="571"/>
      <c r="B882" s="514"/>
      <c r="C882" s="514"/>
      <c r="D882" s="516"/>
      <c r="E882" s="571"/>
      <c r="F882" s="532"/>
      <c r="G882" s="532"/>
      <c r="H882" s="435" t="str">
        <f t="shared" ca="1" si="50"/>
        <v/>
      </c>
      <c r="I882" s="519"/>
      <c r="J882" s="519"/>
      <c r="K882" s="436" t="str">
        <f t="shared" ca="1" si="51"/>
        <v/>
      </c>
      <c r="L882" s="516"/>
      <c r="M882" s="523" t="str">
        <f t="shared" si="52"/>
        <v/>
      </c>
      <c r="N882" s="591"/>
      <c r="O882" s="421"/>
    </row>
    <row r="883" spans="1:15" ht="12.75" customHeight="1">
      <c r="A883" s="571"/>
      <c r="B883" s="514"/>
      <c r="C883" s="514"/>
      <c r="D883" s="516"/>
      <c r="E883" s="571"/>
      <c r="F883" s="532"/>
      <c r="G883" s="532"/>
      <c r="H883" s="435" t="str">
        <f t="shared" ca="1" si="50"/>
        <v/>
      </c>
      <c r="I883" s="519"/>
      <c r="J883" s="519"/>
      <c r="K883" s="436" t="str">
        <f t="shared" ca="1" si="51"/>
        <v/>
      </c>
      <c r="L883" s="516"/>
      <c r="M883" s="523" t="str">
        <f t="shared" si="52"/>
        <v/>
      </c>
      <c r="N883" s="591"/>
      <c r="O883" s="421"/>
    </row>
    <row r="884" spans="1:15" ht="12.75" customHeight="1">
      <c r="A884" s="571"/>
      <c r="B884" s="514"/>
      <c r="C884" s="514"/>
      <c r="D884" s="516"/>
      <c r="E884" s="571"/>
      <c r="F884" s="532"/>
      <c r="G884" s="532"/>
      <c r="H884" s="435" t="str">
        <f t="shared" ca="1" si="50"/>
        <v/>
      </c>
      <c r="I884" s="519"/>
      <c r="J884" s="519"/>
      <c r="K884" s="436" t="str">
        <f t="shared" ca="1" si="51"/>
        <v/>
      </c>
      <c r="L884" s="516"/>
      <c r="M884" s="523" t="str">
        <f t="shared" si="52"/>
        <v/>
      </c>
      <c r="N884" s="591"/>
      <c r="O884" s="421"/>
    </row>
    <row r="885" spans="1:15" ht="12.75" customHeight="1">
      <c r="A885" s="571"/>
      <c r="B885" s="514"/>
      <c r="C885" s="514"/>
      <c r="D885" s="516"/>
      <c r="E885" s="571"/>
      <c r="F885" s="532"/>
      <c r="G885" s="532"/>
      <c r="H885" s="435" t="str">
        <f t="shared" ca="1" si="50"/>
        <v/>
      </c>
      <c r="I885" s="519"/>
      <c r="J885" s="519"/>
      <c r="K885" s="436" t="str">
        <f t="shared" ca="1" si="51"/>
        <v/>
      </c>
      <c r="L885" s="516"/>
      <c r="M885" s="523" t="str">
        <f t="shared" si="52"/>
        <v/>
      </c>
      <c r="N885" s="591"/>
      <c r="O885" s="421"/>
    </row>
    <row r="886" spans="1:15" ht="12.75" customHeight="1">
      <c r="A886" s="571"/>
      <c r="B886" s="514"/>
      <c r="C886" s="514"/>
      <c r="D886" s="516"/>
      <c r="E886" s="571"/>
      <c r="F886" s="532"/>
      <c r="G886" s="532"/>
      <c r="H886" s="435" t="str">
        <f t="shared" ca="1" si="50"/>
        <v/>
      </c>
      <c r="I886" s="519"/>
      <c r="J886" s="519"/>
      <c r="K886" s="436" t="str">
        <f t="shared" ca="1" si="51"/>
        <v/>
      </c>
      <c r="L886" s="516"/>
      <c r="M886" s="523" t="str">
        <f t="shared" si="52"/>
        <v/>
      </c>
      <c r="N886" s="591"/>
      <c r="O886" s="421"/>
    </row>
    <row r="887" spans="1:15" ht="12.75" customHeight="1">
      <c r="A887" s="571"/>
      <c r="B887" s="514"/>
      <c r="C887" s="514"/>
      <c r="D887" s="516"/>
      <c r="E887" s="571"/>
      <c r="F887" s="532"/>
      <c r="G887" s="532"/>
      <c r="H887" s="435" t="str">
        <f t="shared" ca="1" si="50"/>
        <v/>
      </c>
      <c r="I887" s="519"/>
      <c r="J887" s="519"/>
      <c r="K887" s="436" t="str">
        <f t="shared" ca="1" si="51"/>
        <v/>
      </c>
      <c r="L887" s="516"/>
      <c r="M887" s="523" t="str">
        <f t="shared" si="52"/>
        <v/>
      </c>
      <c r="N887" s="591"/>
      <c r="O887" s="421"/>
    </row>
    <row r="888" spans="1:15" ht="12.75" customHeight="1">
      <c r="A888" s="571"/>
      <c r="B888" s="514"/>
      <c r="C888" s="514"/>
      <c r="D888" s="516"/>
      <c r="E888" s="571"/>
      <c r="F888" s="532"/>
      <c r="G888" s="532"/>
      <c r="H888" s="435" t="str">
        <f t="shared" ca="1" si="50"/>
        <v/>
      </c>
      <c r="I888" s="519"/>
      <c r="J888" s="519"/>
      <c r="K888" s="436" t="str">
        <f t="shared" ca="1" si="51"/>
        <v/>
      </c>
      <c r="L888" s="516"/>
      <c r="M888" s="523" t="str">
        <f t="shared" si="52"/>
        <v/>
      </c>
      <c r="N888" s="591"/>
      <c r="O888" s="421"/>
    </row>
    <row r="889" spans="1:15" ht="12.75" customHeight="1">
      <c r="A889" s="571"/>
      <c r="B889" s="514"/>
      <c r="C889" s="514"/>
      <c r="D889" s="516"/>
      <c r="E889" s="571"/>
      <c r="F889" s="532"/>
      <c r="G889" s="532"/>
      <c r="H889" s="435" t="str">
        <f t="shared" ca="1" si="50"/>
        <v/>
      </c>
      <c r="I889" s="519"/>
      <c r="J889" s="519"/>
      <c r="K889" s="436" t="str">
        <f t="shared" ca="1" si="51"/>
        <v/>
      </c>
      <c r="L889" s="516"/>
      <c r="M889" s="523" t="str">
        <f t="shared" si="52"/>
        <v/>
      </c>
      <c r="N889" s="591"/>
      <c r="O889" s="421"/>
    </row>
    <row r="890" spans="1:15" ht="12.75" customHeight="1">
      <c r="A890" s="571"/>
      <c r="B890" s="514"/>
      <c r="C890" s="514"/>
      <c r="D890" s="516"/>
      <c r="E890" s="571"/>
      <c r="F890" s="532"/>
      <c r="G890" s="532"/>
      <c r="H890" s="435" t="str">
        <f t="shared" ca="1" si="50"/>
        <v/>
      </c>
      <c r="I890" s="519"/>
      <c r="J890" s="519"/>
      <c r="K890" s="436" t="str">
        <f t="shared" ca="1" si="51"/>
        <v/>
      </c>
      <c r="L890" s="516"/>
      <c r="M890" s="523" t="str">
        <f t="shared" si="52"/>
        <v/>
      </c>
      <c r="N890" s="591"/>
      <c r="O890" s="421"/>
    </row>
    <row r="891" spans="1:15" ht="12.75" customHeight="1">
      <c r="A891" s="571"/>
      <c r="B891" s="514"/>
      <c r="C891" s="514"/>
      <c r="D891" s="516"/>
      <c r="E891" s="571"/>
      <c r="F891" s="532"/>
      <c r="G891" s="532"/>
      <c r="H891" s="435" t="str">
        <f t="shared" ca="1" si="50"/>
        <v/>
      </c>
      <c r="I891" s="519"/>
      <c r="J891" s="519"/>
      <c r="K891" s="436" t="str">
        <f t="shared" ca="1" si="51"/>
        <v/>
      </c>
      <c r="L891" s="516"/>
      <c r="M891" s="523" t="str">
        <f t="shared" si="52"/>
        <v/>
      </c>
      <c r="N891" s="591"/>
      <c r="O891" s="421"/>
    </row>
    <row r="892" spans="1:15" ht="12.75" customHeight="1">
      <c r="A892" s="571"/>
      <c r="B892" s="514"/>
      <c r="C892" s="514"/>
      <c r="D892" s="516"/>
      <c r="E892" s="571"/>
      <c r="F892" s="532"/>
      <c r="G892" s="532"/>
      <c r="H892" s="435" t="str">
        <f t="shared" ref="H892:H955" ca="1" si="53">IF(A892&lt;&gt;"",IF(INDIRECT(ADDRESS(ROW()-1,8))="",ROUND(SUM(INDIRECT(ADDRESS(ROW()-2,8)),F892,-G892),2),ROUND(SUM(INDIRECT(ADDRESS(ROW()-1,8)),F892,-G892),2)),"")</f>
        <v/>
      </c>
      <c r="I892" s="519"/>
      <c r="J892" s="519"/>
      <c r="K892" s="436" t="str">
        <f t="shared" ca="1" si="51"/>
        <v/>
      </c>
      <c r="L892" s="516"/>
      <c r="M892" s="523" t="str">
        <f t="shared" si="52"/>
        <v/>
      </c>
      <c r="N892" s="591"/>
      <c r="O892" s="421"/>
    </row>
    <row r="893" spans="1:15" ht="12.75" customHeight="1">
      <c r="A893" s="571"/>
      <c r="B893" s="514"/>
      <c r="C893" s="514"/>
      <c r="D893" s="516"/>
      <c r="E893" s="571"/>
      <c r="F893" s="532"/>
      <c r="G893" s="532"/>
      <c r="H893" s="435" t="str">
        <f t="shared" ca="1" si="53"/>
        <v/>
      </c>
      <c r="I893" s="519"/>
      <c r="J893" s="519"/>
      <c r="K893" s="436" t="str">
        <f t="shared" ref="K893:K956" ca="1" si="54">IF(A893&lt;&gt;"",IF(INDIRECT(ADDRESS(ROW()-1,11))="",ROUND(SUM(INDIRECT(ADDRESS(ROW()-2,11)),I893,-J893),2),ROUND(SUM(INDIRECT(ADDRESS(ROW()-1,11)),I893,-J893),2)),"")</f>
        <v/>
      </c>
      <c r="L893" s="516"/>
      <c r="M893" s="523" t="str">
        <f t="shared" si="52"/>
        <v/>
      </c>
      <c r="N893" s="591"/>
      <c r="O893" s="421"/>
    </row>
    <row r="894" spans="1:15" ht="12.75" customHeight="1">
      <c r="A894" s="571"/>
      <c r="B894" s="514"/>
      <c r="C894" s="514"/>
      <c r="D894" s="516"/>
      <c r="E894" s="571"/>
      <c r="F894" s="532"/>
      <c r="G894" s="532"/>
      <c r="H894" s="435" t="str">
        <f t="shared" ca="1" si="53"/>
        <v/>
      </c>
      <c r="I894" s="519"/>
      <c r="J894" s="519"/>
      <c r="K894" s="436" t="str">
        <f t="shared" ca="1" si="54"/>
        <v/>
      </c>
      <c r="L894" s="516"/>
      <c r="M894" s="523" t="str">
        <f t="shared" si="52"/>
        <v/>
      </c>
      <c r="N894" s="591"/>
      <c r="O894" s="421"/>
    </row>
    <row r="895" spans="1:15" ht="12.75" customHeight="1">
      <c r="A895" s="571"/>
      <c r="B895" s="514"/>
      <c r="C895" s="514"/>
      <c r="D895" s="516"/>
      <c r="E895" s="571"/>
      <c r="F895" s="532"/>
      <c r="G895" s="532"/>
      <c r="H895" s="435" t="str">
        <f t="shared" ca="1" si="53"/>
        <v/>
      </c>
      <c r="I895" s="519"/>
      <c r="J895" s="519"/>
      <c r="K895" s="436" t="str">
        <f t="shared" ca="1" si="54"/>
        <v/>
      </c>
      <c r="L895" s="516"/>
      <c r="M895" s="523" t="str">
        <f t="shared" si="52"/>
        <v/>
      </c>
      <c r="N895" s="591"/>
      <c r="O895" s="421"/>
    </row>
    <row r="896" spans="1:15" ht="12.75" customHeight="1">
      <c r="A896" s="571"/>
      <c r="B896" s="514"/>
      <c r="C896" s="514"/>
      <c r="D896" s="516"/>
      <c r="E896" s="571"/>
      <c r="F896" s="532"/>
      <c r="G896" s="532"/>
      <c r="H896" s="435" t="str">
        <f t="shared" ca="1" si="53"/>
        <v/>
      </c>
      <c r="I896" s="519"/>
      <c r="J896" s="519"/>
      <c r="K896" s="436" t="str">
        <f t="shared" ca="1" si="54"/>
        <v/>
      </c>
      <c r="L896" s="516"/>
      <c r="M896" s="523" t="str">
        <f t="shared" ref="M896:M959" si="55">IF(LEN(L896)&gt;0,F896+G896+I896+J896,"")</f>
        <v/>
      </c>
      <c r="N896" s="591"/>
      <c r="O896" s="421"/>
    </row>
    <row r="897" spans="1:15" ht="12.75" customHeight="1">
      <c r="A897" s="571"/>
      <c r="B897" s="514"/>
      <c r="C897" s="514"/>
      <c r="D897" s="516"/>
      <c r="E897" s="571"/>
      <c r="F897" s="532"/>
      <c r="G897" s="532"/>
      <c r="H897" s="435" t="str">
        <f t="shared" ca="1" si="53"/>
        <v/>
      </c>
      <c r="I897" s="519"/>
      <c r="J897" s="519"/>
      <c r="K897" s="436" t="str">
        <f t="shared" ca="1" si="54"/>
        <v/>
      </c>
      <c r="L897" s="516"/>
      <c r="M897" s="523" t="str">
        <f t="shared" si="55"/>
        <v/>
      </c>
      <c r="N897" s="591"/>
      <c r="O897" s="421"/>
    </row>
    <row r="898" spans="1:15" ht="12.75" customHeight="1">
      <c r="A898" s="571"/>
      <c r="B898" s="514"/>
      <c r="C898" s="514"/>
      <c r="D898" s="516"/>
      <c r="E898" s="571"/>
      <c r="F898" s="532"/>
      <c r="G898" s="532"/>
      <c r="H898" s="435" t="str">
        <f t="shared" ca="1" si="53"/>
        <v/>
      </c>
      <c r="I898" s="519"/>
      <c r="J898" s="519"/>
      <c r="K898" s="436" t="str">
        <f t="shared" ca="1" si="54"/>
        <v/>
      </c>
      <c r="L898" s="516"/>
      <c r="M898" s="523" t="str">
        <f t="shared" si="55"/>
        <v/>
      </c>
      <c r="N898" s="591"/>
      <c r="O898" s="421"/>
    </row>
    <row r="899" spans="1:15" ht="12.75" customHeight="1">
      <c r="A899" s="571"/>
      <c r="B899" s="514"/>
      <c r="C899" s="514"/>
      <c r="D899" s="516"/>
      <c r="E899" s="571"/>
      <c r="F899" s="532"/>
      <c r="G899" s="532"/>
      <c r="H899" s="435" t="str">
        <f t="shared" ca="1" si="53"/>
        <v/>
      </c>
      <c r="I899" s="519"/>
      <c r="J899" s="519"/>
      <c r="K899" s="436" t="str">
        <f t="shared" ca="1" si="54"/>
        <v/>
      </c>
      <c r="L899" s="516"/>
      <c r="M899" s="523" t="str">
        <f t="shared" si="55"/>
        <v/>
      </c>
      <c r="N899" s="591"/>
      <c r="O899" s="421"/>
    </row>
    <row r="900" spans="1:15" ht="12.75" customHeight="1">
      <c r="A900" s="571"/>
      <c r="B900" s="514"/>
      <c r="C900" s="514"/>
      <c r="D900" s="516"/>
      <c r="E900" s="571"/>
      <c r="F900" s="532"/>
      <c r="G900" s="532"/>
      <c r="H900" s="435" t="str">
        <f t="shared" ca="1" si="53"/>
        <v/>
      </c>
      <c r="I900" s="519"/>
      <c r="J900" s="519"/>
      <c r="K900" s="436" t="str">
        <f t="shared" ca="1" si="54"/>
        <v/>
      </c>
      <c r="L900" s="516"/>
      <c r="M900" s="523" t="str">
        <f t="shared" si="55"/>
        <v/>
      </c>
      <c r="N900" s="591"/>
      <c r="O900" s="421"/>
    </row>
    <row r="901" spans="1:15" ht="12.75" customHeight="1">
      <c r="A901" s="571"/>
      <c r="B901" s="514"/>
      <c r="C901" s="514"/>
      <c r="D901" s="516"/>
      <c r="E901" s="571"/>
      <c r="F901" s="532"/>
      <c r="G901" s="532"/>
      <c r="H901" s="435" t="str">
        <f t="shared" ca="1" si="53"/>
        <v/>
      </c>
      <c r="I901" s="519"/>
      <c r="J901" s="519"/>
      <c r="K901" s="436" t="str">
        <f t="shared" ca="1" si="54"/>
        <v/>
      </c>
      <c r="L901" s="516"/>
      <c r="M901" s="523" t="str">
        <f t="shared" si="55"/>
        <v/>
      </c>
      <c r="N901" s="591"/>
      <c r="O901" s="421"/>
    </row>
    <row r="902" spans="1:15" ht="12.75" customHeight="1">
      <c r="A902" s="571"/>
      <c r="B902" s="514"/>
      <c r="C902" s="514"/>
      <c r="D902" s="516"/>
      <c r="E902" s="571"/>
      <c r="F902" s="532"/>
      <c r="G902" s="532"/>
      <c r="H902" s="435" t="str">
        <f t="shared" ca="1" si="53"/>
        <v/>
      </c>
      <c r="I902" s="519"/>
      <c r="J902" s="519"/>
      <c r="K902" s="436" t="str">
        <f t="shared" ca="1" si="54"/>
        <v/>
      </c>
      <c r="L902" s="516"/>
      <c r="M902" s="523" t="str">
        <f t="shared" si="55"/>
        <v/>
      </c>
      <c r="N902" s="591"/>
      <c r="O902" s="421"/>
    </row>
    <row r="903" spans="1:15" ht="12.75" customHeight="1">
      <c r="A903" s="571"/>
      <c r="B903" s="514"/>
      <c r="C903" s="514"/>
      <c r="D903" s="516"/>
      <c r="E903" s="571"/>
      <c r="F903" s="532"/>
      <c r="G903" s="532"/>
      <c r="H903" s="435" t="str">
        <f t="shared" ca="1" si="53"/>
        <v/>
      </c>
      <c r="I903" s="519"/>
      <c r="J903" s="519"/>
      <c r="K903" s="436" t="str">
        <f t="shared" ca="1" si="54"/>
        <v/>
      </c>
      <c r="L903" s="516"/>
      <c r="M903" s="523" t="str">
        <f t="shared" si="55"/>
        <v/>
      </c>
      <c r="N903" s="591"/>
      <c r="O903" s="421"/>
    </row>
    <row r="904" spans="1:15" ht="12.75" customHeight="1">
      <c r="A904" s="571"/>
      <c r="B904" s="514"/>
      <c r="C904" s="514"/>
      <c r="D904" s="516"/>
      <c r="E904" s="571"/>
      <c r="F904" s="532"/>
      <c r="G904" s="532"/>
      <c r="H904" s="435" t="str">
        <f t="shared" ca="1" si="53"/>
        <v/>
      </c>
      <c r="I904" s="519"/>
      <c r="J904" s="519"/>
      <c r="K904" s="436" t="str">
        <f t="shared" ca="1" si="54"/>
        <v/>
      </c>
      <c r="L904" s="516"/>
      <c r="M904" s="523" t="str">
        <f t="shared" si="55"/>
        <v/>
      </c>
      <c r="N904" s="591"/>
      <c r="O904" s="421"/>
    </row>
    <row r="905" spans="1:15" ht="12.75" customHeight="1">
      <c r="A905" s="571"/>
      <c r="B905" s="514"/>
      <c r="C905" s="514"/>
      <c r="D905" s="516"/>
      <c r="E905" s="571"/>
      <c r="F905" s="532"/>
      <c r="G905" s="532"/>
      <c r="H905" s="435" t="str">
        <f t="shared" ca="1" si="53"/>
        <v/>
      </c>
      <c r="I905" s="519"/>
      <c r="J905" s="519"/>
      <c r="K905" s="436" t="str">
        <f t="shared" ca="1" si="54"/>
        <v/>
      </c>
      <c r="L905" s="516"/>
      <c r="M905" s="523" t="str">
        <f t="shared" si="55"/>
        <v/>
      </c>
      <c r="N905" s="591"/>
      <c r="O905" s="421"/>
    </row>
    <row r="906" spans="1:15" ht="12.75" customHeight="1">
      <c r="A906" s="571"/>
      <c r="B906" s="514"/>
      <c r="C906" s="514"/>
      <c r="D906" s="516"/>
      <c r="E906" s="571"/>
      <c r="F906" s="532"/>
      <c r="G906" s="532"/>
      <c r="H906" s="435" t="str">
        <f t="shared" ca="1" si="53"/>
        <v/>
      </c>
      <c r="I906" s="519"/>
      <c r="J906" s="519"/>
      <c r="K906" s="436" t="str">
        <f t="shared" ca="1" si="54"/>
        <v/>
      </c>
      <c r="L906" s="516"/>
      <c r="M906" s="523" t="str">
        <f t="shared" si="55"/>
        <v/>
      </c>
      <c r="N906" s="591"/>
      <c r="O906" s="421"/>
    </row>
    <row r="907" spans="1:15" ht="12.75" customHeight="1">
      <c r="A907" s="571"/>
      <c r="B907" s="514"/>
      <c r="C907" s="514"/>
      <c r="D907" s="516"/>
      <c r="E907" s="571"/>
      <c r="F907" s="532"/>
      <c r="G907" s="532"/>
      <c r="H907" s="435" t="str">
        <f t="shared" ca="1" si="53"/>
        <v/>
      </c>
      <c r="I907" s="519"/>
      <c r="J907" s="519"/>
      <c r="K907" s="436" t="str">
        <f t="shared" ca="1" si="54"/>
        <v/>
      </c>
      <c r="L907" s="516"/>
      <c r="M907" s="523" t="str">
        <f t="shared" si="55"/>
        <v/>
      </c>
      <c r="N907" s="591"/>
      <c r="O907" s="421"/>
    </row>
    <row r="908" spans="1:15" ht="12.75" customHeight="1">
      <c r="A908" s="571"/>
      <c r="B908" s="514"/>
      <c r="C908" s="514"/>
      <c r="D908" s="516"/>
      <c r="E908" s="571"/>
      <c r="F908" s="532"/>
      <c r="G908" s="532"/>
      <c r="H908" s="435" t="str">
        <f t="shared" ca="1" si="53"/>
        <v/>
      </c>
      <c r="I908" s="519"/>
      <c r="J908" s="519"/>
      <c r="K908" s="436" t="str">
        <f t="shared" ca="1" si="54"/>
        <v/>
      </c>
      <c r="L908" s="516"/>
      <c r="M908" s="523" t="str">
        <f t="shared" si="55"/>
        <v/>
      </c>
      <c r="N908" s="591"/>
      <c r="O908" s="421"/>
    </row>
    <row r="909" spans="1:15" ht="12.75" customHeight="1">
      <c r="A909" s="571"/>
      <c r="B909" s="514"/>
      <c r="C909" s="514"/>
      <c r="D909" s="516"/>
      <c r="E909" s="571"/>
      <c r="F909" s="532"/>
      <c r="G909" s="532"/>
      <c r="H909" s="435" t="str">
        <f t="shared" ca="1" si="53"/>
        <v/>
      </c>
      <c r="I909" s="519"/>
      <c r="J909" s="519"/>
      <c r="K909" s="436" t="str">
        <f t="shared" ca="1" si="54"/>
        <v/>
      </c>
      <c r="L909" s="516"/>
      <c r="M909" s="523" t="str">
        <f t="shared" si="55"/>
        <v/>
      </c>
      <c r="N909" s="591"/>
      <c r="O909" s="421"/>
    </row>
    <row r="910" spans="1:15" ht="12.75" customHeight="1">
      <c r="A910" s="571"/>
      <c r="B910" s="514"/>
      <c r="C910" s="514"/>
      <c r="D910" s="516"/>
      <c r="E910" s="571"/>
      <c r="F910" s="532"/>
      <c r="G910" s="532"/>
      <c r="H910" s="435" t="str">
        <f t="shared" ca="1" si="53"/>
        <v/>
      </c>
      <c r="I910" s="519"/>
      <c r="J910" s="519"/>
      <c r="K910" s="436" t="str">
        <f t="shared" ca="1" si="54"/>
        <v/>
      </c>
      <c r="L910" s="516"/>
      <c r="M910" s="523" t="str">
        <f t="shared" si="55"/>
        <v/>
      </c>
      <c r="N910" s="591"/>
      <c r="O910" s="421"/>
    </row>
    <row r="911" spans="1:15" ht="12.75" customHeight="1">
      <c r="A911" s="571"/>
      <c r="B911" s="514"/>
      <c r="C911" s="514"/>
      <c r="D911" s="516"/>
      <c r="E911" s="571"/>
      <c r="F911" s="532"/>
      <c r="G911" s="532"/>
      <c r="H911" s="435" t="str">
        <f t="shared" ca="1" si="53"/>
        <v/>
      </c>
      <c r="I911" s="519"/>
      <c r="J911" s="519"/>
      <c r="K911" s="436" t="str">
        <f t="shared" ca="1" si="54"/>
        <v/>
      </c>
      <c r="L911" s="516"/>
      <c r="M911" s="523" t="str">
        <f t="shared" si="55"/>
        <v/>
      </c>
      <c r="N911" s="591"/>
      <c r="O911" s="421"/>
    </row>
    <row r="912" spans="1:15" ht="12.75" customHeight="1">
      <c r="A912" s="571"/>
      <c r="B912" s="514"/>
      <c r="C912" s="514"/>
      <c r="D912" s="516"/>
      <c r="E912" s="571"/>
      <c r="F912" s="532"/>
      <c r="G912" s="532"/>
      <c r="H912" s="435" t="str">
        <f t="shared" ca="1" si="53"/>
        <v/>
      </c>
      <c r="I912" s="519"/>
      <c r="J912" s="519"/>
      <c r="K912" s="436" t="str">
        <f t="shared" ca="1" si="54"/>
        <v/>
      </c>
      <c r="L912" s="516"/>
      <c r="M912" s="523" t="str">
        <f t="shared" si="55"/>
        <v/>
      </c>
      <c r="N912" s="591"/>
      <c r="O912" s="421"/>
    </row>
    <row r="913" spans="1:15" ht="12.75" customHeight="1">
      <c r="A913" s="571"/>
      <c r="B913" s="514"/>
      <c r="C913" s="514"/>
      <c r="D913" s="516"/>
      <c r="E913" s="571"/>
      <c r="F913" s="532"/>
      <c r="G913" s="532"/>
      <c r="H913" s="435" t="str">
        <f t="shared" ca="1" si="53"/>
        <v/>
      </c>
      <c r="I913" s="519"/>
      <c r="J913" s="519"/>
      <c r="K913" s="436" t="str">
        <f t="shared" ca="1" si="54"/>
        <v/>
      </c>
      <c r="L913" s="516"/>
      <c r="M913" s="523" t="str">
        <f t="shared" si="55"/>
        <v/>
      </c>
      <c r="N913" s="591"/>
      <c r="O913" s="421"/>
    </row>
    <row r="914" spans="1:15" ht="12.75" customHeight="1">
      <c r="A914" s="571"/>
      <c r="B914" s="514"/>
      <c r="C914" s="514"/>
      <c r="D914" s="516"/>
      <c r="E914" s="571"/>
      <c r="F914" s="532"/>
      <c r="G914" s="532"/>
      <c r="H914" s="435" t="str">
        <f t="shared" ca="1" si="53"/>
        <v/>
      </c>
      <c r="I914" s="519"/>
      <c r="J914" s="519"/>
      <c r="K914" s="436" t="str">
        <f t="shared" ca="1" si="54"/>
        <v/>
      </c>
      <c r="L914" s="516"/>
      <c r="M914" s="523" t="str">
        <f t="shared" si="55"/>
        <v/>
      </c>
      <c r="N914" s="591"/>
      <c r="O914" s="421"/>
    </row>
    <row r="915" spans="1:15" ht="12.75" customHeight="1">
      <c r="A915" s="571"/>
      <c r="B915" s="514"/>
      <c r="C915" s="514"/>
      <c r="D915" s="516"/>
      <c r="E915" s="571"/>
      <c r="F915" s="532"/>
      <c r="G915" s="532"/>
      <c r="H915" s="435" t="str">
        <f t="shared" ca="1" si="53"/>
        <v/>
      </c>
      <c r="I915" s="519"/>
      <c r="J915" s="519"/>
      <c r="K915" s="436" t="str">
        <f t="shared" ca="1" si="54"/>
        <v/>
      </c>
      <c r="L915" s="516"/>
      <c r="M915" s="523" t="str">
        <f t="shared" si="55"/>
        <v/>
      </c>
      <c r="N915" s="591"/>
      <c r="O915" s="421"/>
    </row>
    <row r="916" spans="1:15" ht="12.75" customHeight="1">
      <c r="A916" s="571"/>
      <c r="B916" s="514"/>
      <c r="C916" s="514"/>
      <c r="D916" s="516"/>
      <c r="E916" s="571"/>
      <c r="F916" s="532"/>
      <c r="G916" s="532"/>
      <c r="H916" s="435" t="str">
        <f t="shared" ca="1" si="53"/>
        <v/>
      </c>
      <c r="I916" s="519"/>
      <c r="J916" s="519"/>
      <c r="K916" s="436" t="str">
        <f t="shared" ca="1" si="54"/>
        <v/>
      </c>
      <c r="L916" s="516"/>
      <c r="M916" s="523" t="str">
        <f t="shared" si="55"/>
        <v/>
      </c>
      <c r="N916" s="591"/>
      <c r="O916" s="421"/>
    </row>
    <row r="917" spans="1:15" ht="12.75" customHeight="1">
      <c r="A917" s="571"/>
      <c r="B917" s="514"/>
      <c r="C917" s="514"/>
      <c r="D917" s="516"/>
      <c r="E917" s="571"/>
      <c r="F917" s="532"/>
      <c r="G917" s="532"/>
      <c r="H917" s="435" t="str">
        <f t="shared" ca="1" si="53"/>
        <v/>
      </c>
      <c r="I917" s="519"/>
      <c r="J917" s="519"/>
      <c r="K917" s="436" t="str">
        <f t="shared" ca="1" si="54"/>
        <v/>
      </c>
      <c r="L917" s="516"/>
      <c r="M917" s="523" t="str">
        <f t="shared" si="55"/>
        <v/>
      </c>
      <c r="N917" s="591"/>
      <c r="O917" s="421"/>
    </row>
    <row r="918" spans="1:15" ht="12.75" customHeight="1">
      <c r="A918" s="571"/>
      <c r="B918" s="514"/>
      <c r="C918" s="514"/>
      <c r="D918" s="516"/>
      <c r="E918" s="571"/>
      <c r="F918" s="532"/>
      <c r="G918" s="532"/>
      <c r="H918" s="435" t="str">
        <f t="shared" ca="1" si="53"/>
        <v/>
      </c>
      <c r="I918" s="519"/>
      <c r="J918" s="519"/>
      <c r="K918" s="436" t="str">
        <f t="shared" ca="1" si="54"/>
        <v/>
      </c>
      <c r="L918" s="516"/>
      <c r="M918" s="523" t="str">
        <f t="shared" si="55"/>
        <v/>
      </c>
      <c r="N918" s="591"/>
      <c r="O918" s="421"/>
    </row>
    <row r="919" spans="1:15" ht="12.75" customHeight="1">
      <c r="A919" s="571"/>
      <c r="B919" s="514"/>
      <c r="C919" s="514"/>
      <c r="D919" s="516"/>
      <c r="E919" s="571"/>
      <c r="F919" s="532"/>
      <c r="G919" s="532"/>
      <c r="H919" s="435" t="str">
        <f t="shared" ca="1" si="53"/>
        <v/>
      </c>
      <c r="I919" s="519"/>
      <c r="J919" s="519"/>
      <c r="K919" s="436" t="str">
        <f t="shared" ca="1" si="54"/>
        <v/>
      </c>
      <c r="L919" s="516"/>
      <c r="M919" s="523" t="str">
        <f t="shared" si="55"/>
        <v/>
      </c>
      <c r="N919" s="591"/>
      <c r="O919" s="421"/>
    </row>
    <row r="920" spans="1:15" ht="12.75" customHeight="1">
      <c r="A920" s="571"/>
      <c r="B920" s="514"/>
      <c r="C920" s="514"/>
      <c r="D920" s="516"/>
      <c r="E920" s="571"/>
      <c r="F920" s="532"/>
      <c r="G920" s="532"/>
      <c r="H920" s="435" t="str">
        <f t="shared" ca="1" si="53"/>
        <v/>
      </c>
      <c r="I920" s="519"/>
      <c r="J920" s="519"/>
      <c r="K920" s="436" t="str">
        <f t="shared" ca="1" si="54"/>
        <v/>
      </c>
      <c r="L920" s="516"/>
      <c r="M920" s="523" t="str">
        <f t="shared" si="55"/>
        <v/>
      </c>
      <c r="N920" s="591"/>
      <c r="O920" s="421"/>
    </row>
    <row r="921" spans="1:15" ht="12.75" customHeight="1">
      <c r="A921" s="571"/>
      <c r="B921" s="514"/>
      <c r="C921" s="514"/>
      <c r="D921" s="516"/>
      <c r="E921" s="571"/>
      <c r="F921" s="532"/>
      <c r="G921" s="532"/>
      <c r="H921" s="435" t="str">
        <f t="shared" ca="1" si="53"/>
        <v/>
      </c>
      <c r="I921" s="519"/>
      <c r="J921" s="519"/>
      <c r="K921" s="436" t="str">
        <f t="shared" ca="1" si="54"/>
        <v/>
      </c>
      <c r="L921" s="516"/>
      <c r="M921" s="523" t="str">
        <f t="shared" si="55"/>
        <v/>
      </c>
      <c r="N921" s="591"/>
      <c r="O921" s="421"/>
    </row>
    <row r="922" spans="1:15" ht="12.75" customHeight="1">
      <c r="A922" s="571"/>
      <c r="B922" s="514"/>
      <c r="C922" s="514"/>
      <c r="D922" s="516"/>
      <c r="E922" s="571"/>
      <c r="F922" s="532"/>
      <c r="G922" s="532"/>
      <c r="H922" s="435" t="str">
        <f t="shared" ca="1" si="53"/>
        <v/>
      </c>
      <c r="I922" s="519"/>
      <c r="J922" s="519"/>
      <c r="K922" s="436" t="str">
        <f t="shared" ca="1" si="54"/>
        <v/>
      </c>
      <c r="L922" s="516"/>
      <c r="M922" s="523" t="str">
        <f t="shared" si="55"/>
        <v/>
      </c>
      <c r="N922" s="591"/>
      <c r="O922" s="421"/>
    </row>
    <row r="923" spans="1:15" ht="12.75" customHeight="1">
      <c r="A923" s="571"/>
      <c r="B923" s="514"/>
      <c r="C923" s="514"/>
      <c r="D923" s="516"/>
      <c r="E923" s="571"/>
      <c r="F923" s="532"/>
      <c r="G923" s="532"/>
      <c r="H923" s="435" t="str">
        <f t="shared" ca="1" si="53"/>
        <v/>
      </c>
      <c r="I923" s="519"/>
      <c r="J923" s="519"/>
      <c r="K923" s="436" t="str">
        <f t="shared" ca="1" si="54"/>
        <v/>
      </c>
      <c r="L923" s="516"/>
      <c r="M923" s="523" t="str">
        <f t="shared" si="55"/>
        <v/>
      </c>
      <c r="N923" s="591"/>
      <c r="O923" s="421"/>
    </row>
    <row r="924" spans="1:15" ht="12.75" customHeight="1">
      <c r="A924" s="571"/>
      <c r="B924" s="514"/>
      <c r="C924" s="514"/>
      <c r="D924" s="516"/>
      <c r="E924" s="571"/>
      <c r="F924" s="532"/>
      <c r="G924" s="532"/>
      <c r="H924" s="435" t="str">
        <f t="shared" ca="1" si="53"/>
        <v/>
      </c>
      <c r="I924" s="519"/>
      <c r="J924" s="519"/>
      <c r="K924" s="436" t="str">
        <f t="shared" ca="1" si="54"/>
        <v/>
      </c>
      <c r="L924" s="516"/>
      <c r="M924" s="523" t="str">
        <f t="shared" si="55"/>
        <v/>
      </c>
      <c r="N924" s="591"/>
      <c r="O924" s="421"/>
    </row>
    <row r="925" spans="1:15" ht="12.75" customHeight="1">
      <c r="A925" s="571"/>
      <c r="B925" s="514"/>
      <c r="C925" s="514"/>
      <c r="D925" s="516"/>
      <c r="E925" s="571"/>
      <c r="F925" s="532"/>
      <c r="G925" s="532"/>
      <c r="H925" s="435" t="str">
        <f t="shared" ca="1" si="53"/>
        <v/>
      </c>
      <c r="I925" s="519"/>
      <c r="J925" s="519"/>
      <c r="K925" s="436" t="str">
        <f t="shared" ca="1" si="54"/>
        <v/>
      </c>
      <c r="L925" s="516"/>
      <c r="M925" s="523" t="str">
        <f t="shared" si="55"/>
        <v/>
      </c>
      <c r="N925" s="591"/>
      <c r="O925" s="421"/>
    </row>
    <row r="926" spans="1:15" ht="12.75" customHeight="1">
      <c r="A926" s="571"/>
      <c r="B926" s="514"/>
      <c r="C926" s="514"/>
      <c r="D926" s="516"/>
      <c r="E926" s="571"/>
      <c r="F926" s="532"/>
      <c r="G926" s="532"/>
      <c r="H926" s="435" t="str">
        <f t="shared" ca="1" si="53"/>
        <v/>
      </c>
      <c r="I926" s="519"/>
      <c r="J926" s="519"/>
      <c r="K926" s="436" t="str">
        <f t="shared" ca="1" si="54"/>
        <v/>
      </c>
      <c r="L926" s="516"/>
      <c r="M926" s="523" t="str">
        <f t="shared" si="55"/>
        <v/>
      </c>
      <c r="N926" s="591"/>
      <c r="O926" s="421"/>
    </row>
    <row r="927" spans="1:15" ht="12.75" customHeight="1">
      <c r="A927" s="571"/>
      <c r="B927" s="514"/>
      <c r="C927" s="514"/>
      <c r="D927" s="516"/>
      <c r="E927" s="571"/>
      <c r="F927" s="532"/>
      <c r="G927" s="532"/>
      <c r="H927" s="435" t="str">
        <f t="shared" ca="1" si="53"/>
        <v/>
      </c>
      <c r="I927" s="519"/>
      <c r="J927" s="519"/>
      <c r="K927" s="436" t="str">
        <f t="shared" ca="1" si="54"/>
        <v/>
      </c>
      <c r="L927" s="516"/>
      <c r="M927" s="523" t="str">
        <f t="shared" si="55"/>
        <v/>
      </c>
      <c r="N927" s="591"/>
      <c r="O927" s="421"/>
    </row>
    <row r="928" spans="1:15" ht="12.75" customHeight="1">
      <c r="A928" s="571"/>
      <c r="B928" s="514"/>
      <c r="C928" s="514"/>
      <c r="D928" s="516"/>
      <c r="E928" s="571"/>
      <c r="F928" s="532"/>
      <c r="G928" s="532"/>
      <c r="H928" s="435" t="str">
        <f t="shared" ca="1" si="53"/>
        <v/>
      </c>
      <c r="I928" s="519"/>
      <c r="J928" s="519"/>
      <c r="K928" s="436" t="str">
        <f t="shared" ca="1" si="54"/>
        <v/>
      </c>
      <c r="L928" s="516"/>
      <c r="M928" s="523" t="str">
        <f t="shared" si="55"/>
        <v/>
      </c>
      <c r="N928" s="591"/>
      <c r="O928" s="421"/>
    </row>
    <row r="929" spans="1:15" ht="12.75" customHeight="1">
      <c r="A929" s="571"/>
      <c r="B929" s="514"/>
      <c r="C929" s="514"/>
      <c r="D929" s="516"/>
      <c r="E929" s="571"/>
      <c r="F929" s="532"/>
      <c r="G929" s="532"/>
      <c r="H929" s="435" t="str">
        <f t="shared" ca="1" si="53"/>
        <v/>
      </c>
      <c r="I929" s="519"/>
      <c r="J929" s="519"/>
      <c r="K929" s="436" t="str">
        <f t="shared" ca="1" si="54"/>
        <v/>
      </c>
      <c r="L929" s="516"/>
      <c r="M929" s="523" t="str">
        <f t="shared" si="55"/>
        <v/>
      </c>
      <c r="N929" s="591"/>
      <c r="O929" s="421"/>
    </row>
    <row r="930" spans="1:15" ht="12.75" customHeight="1">
      <c r="A930" s="571"/>
      <c r="B930" s="514"/>
      <c r="C930" s="514"/>
      <c r="D930" s="516"/>
      <c r="E930" s="571"/>
      <c r="F930" s="532"/>
      <c r="G930" s="532"/>
      <c r="H930" s="435" t="str">
        <f t="shared" ca="1" si="53"/>
        <v/>
      </c>
      <c r="I930" s="519"/>
      <c r="J930" s="519"/>
      <c r="K930" s="436" t="str">
        <f t="shared" ca="1" si="54"/>
        <v/>
      </c>
      <c r="L930" s="516"/>
      <c r="M930" s="523" t="str">
        <f t="shared" si="55"/>
        <v/>
      </c>
      <c r="N930" s="591"/>
      <c r="O930" s="421"/>
    </row>
    <row r="931" spans="1:15" ht="12.75" customHeight="1">
      <c r="A931" s="571"/>
      <c r="B931" s="514"/>
      <c r="C931" s="514"/>
      <c r="D931" s="516"/>
      <c r="E931" s="571"/>
      <c r="F931" s="532"/>
      <c r="G931" s="532"/>
      <c r="H931" s="435" t="str">
        <f t="shared" ca="1" si="53"/>
        <v/>
      </c>
      <c r="I931" s="519"/>
      <c r="J931" s="519"/>
      <c r="K931" s="436" t="str">
        <f t="shared" ca="1" si="54"/>
        <v/>
      </c>
      <c r="L931" s="516"/>
      <c r="M931" s="523" t="str">
        <f t="shared" si="55"/>
        <v/>
      </c>
      <c r="N931" s="591"/>
      <c r="O931" s="421"/>
    </row>
    <row r="932" spans="1:15" ht="12.75" customHeight="1">
      <c r="A932" s="571"/>
      <c r="B932" s="514"/>
      <c r="C932" s="514"/>
      <c r="D932" s="516"/>
      <c r="E932" s="571"/>
      <c r="F932" s="532"/>
      <c r="G932" s="532"/>
      <c r="H932" s="435" t="str">
        <f t="shared" ca="1" si="53"/>
        <v/>
      </c>
      <c r="I932" s="519"/>
      <c r="J932" s="519"/>
      <c r="K932" s="436" t="str">
        <f t="shared" ca="1" si="54"/>
        <v/>
      </c>
      <c r="L932" s="516"/>
      <c r="M932" s="523" t="str">
        <f t="shared" si="55"/>
        <v/>
      </c>
      <c r="N932" s="591"/>
      <c r="O932" s="421"/>
    </row>
    <row r="933" spans="1:15" ht="12.75" customHeight="1">
      <c r="A933" s="571"/>
      <c r="B933" s="514"/>
      <c r="C933" s="514"/>
      <c r="D933" s="516"/>
      <c r="E933" s="571"/>
      <c r="F933" s="532"/>
      <c r="G933" s="532"/>
      <c r="H933" s="435" t="str">
        <f t="shared" ca="1" si="53"/>
        <v/>
      </c>
      <c r="I933" s="519"/>
      <c r="J933" s="519"/>
      <c r="K933" s="436" t="str">
        <f t="shared" ca="1" si="54"/>
        <v/>
      </c>
      <c r="L933" s="516"/>
      <c r="M933" s="523" t="str">
        <f t="shared" si="55"/>
        <v/>
      </c>
      <c r="N933" s="591"/>
      <c r="O933" s="421"/>
    </row>
    <row r="934" spans="1:15" ht="12.75" customHeight="1">
      <c r="A934" s="571"/>
      <c r="B934" s="514"/>
      <c r="C934" s="514"/>
      <c r="D934" s="516"/>
      <c r="E934" s="571"/>
      <c r="F934" s="532"/>
      <c r="G934" s="532"/>
      <c r="H934" s="435" t="str">
        <f t="shared" ca="1" si="53"/>
        <v/>
      </c>
      <c r="I934" s="519"/>
      <c r="J934" s="519"/>
      <c r="K934" s="436" t="str">
        <f t="shared" ca="1" si="54"/>
        <v/>
      </c>
      <c r="L934" s="516"/>
      <c r="M934" s="523" t="str">
        <f t="shared" si="55"/>
        <v/>
      </c>
      <c r="N934" s="591"/>
      <c r="O934" s="421"/>
    </row>
    <row r="935" spans="1:15" ht="12.75" customHeight="1">
      <c r="A935" s="571"/>
      <c r="B935" s="514"/>
      <c r="C935" s="514"/>
      <c r="D935" s="516"/>
      <c r="E935" s="571"/>
      <c r="F935" s="532"/>
      <c r="G935" s="532"/>
      <c r="H935" s="435" t="str">
        <f t="shared" ca="1" si="53"/>
        <v/>
      </c>
      <c r="I935" s="519"/>
      <c r="J935" s="519"/>
      <c r="K935" s="436" t="str">
        <f t="shared" ca="1" si="54"/>
        <v/>
      </c>
      <c r="L935" s="516"/>
      <c r="M935" s="523" t="str">
        <f t="shared" si="55"/>
        <v/>
      </c>
      <c r="N935" s="591"/>
      <c r="O935" s="421"/>
    </row>
    <row r="936" spans="1:15" ht="12.75" customHeight="1">
      <c r="A936" s="571"/>
      <c r="B936" s="514"/>
      <c r="C936" s="514"/>
      <c r="D936" s="516"/>
      <c r="E936" s="571"/>
      <c r="F936" s="532"/>
      <c r="G936" s="532"/>
      <c r="H936" s="435" t="str">
        <f t="shared" ca="1" si="53"/>
        <v/>
      </c>
      <c r="I936" s="519"/>
      <c r="J936" s="519"/>
      <c r="K936" s="436" t="str">
        <f t="shared" ca="1" si="54"/>
        <v/>
      </c>
      <c r="L936" s="516"/>
      <c r="M936" s="523" t="str">
        <f t="shared" si="55"/>
        <v/>
      </c>
      <c r="N936" s="591"/>
      <c r="O936" s="421"/>
    </row>
    <row r="937" spans="1:15" ht="12.75" customHeight="1">
      <c r="A937" s="571"/>
      <c r="B937" s="514"/>
      <c r="C937" s="514"/>
      <c r="D937" s="516"/>
      <c r="E937" s="571"/>
      <c r="F937" s="532"/>
      <c r="G937" s="532"/>
      <c r="H937" s="435" t="str">
        <f t="shared" ca="1" si="53"/>
        <v/>
      </c>
      <c r="I937" s="519"/>
      <c r="J937" s="519"/>
      <c r="K937" s="436" t="str">
        <f t="shared" ca="1" si="54"/>
        <v/>
      </c>
      <c r="L937" s="516"/>
      <c r="M937" s="523" t="str">
        <f t="shared" si="55"/>
        <v/>
      </c>
      <c r="N937" s="591"/>
      <c r="O937" s="421"/>
    </row>
    <row r="938" spans="1:15" ht="12.75" customHeight="1">
      <c r="A938" s="571"/>
      <c r="B938" s="514"/>
      <c r="C938" s="514"/>
      <c r="D938" s="516"/>
      <c r="E938" s="571"/>
      <c r="F938" s="532"/>
      <c r="G938" s="532"/>
      <c r="H938" s="435" t="str">
        <f t="shared" ca="1" si="53"/>
        <v/>
      </c>
      <c r="I938" s="519"/>
      <c r="J938" s="519"/>
      <c r="K938" s="436" t="str">
        <f t="shared" ca="1" si="54"/>
        <v/>
      </c>
      <c r="L938" s="516"/>
      <c r="M938" s="523" t="str">
        <f t="shared" si="55"/>
        <v/>
      </c>
      <c r="N938" s="591"/>
      <c r="O938" s="421"/>
    </row>
    <row r="939" spans="1:15" ht="12.75" customHeight="1">
      <c r="A939" s="571"/>
      <c r="B939" s="514"/>
      <c r="C939" s="514"/>
      <c r="D939" s="516"/>
      <c r="E939" s="571"/>
      <c r="F939" s="532"/>
      <c r="G939" s="532"/>
      <c r="H939" s="435" t="str">
        <f t="shared" ca="1" si="53"/>
        <v/>
      </c>
      <c r="I939" s="519"/>
      <c r="J939" s="519"/>
      <c r="K939" s="436" t="str">
        <f t="shared" ca="1" si="54"/>
        <v/>
      </c>
      <c r="L939" s="516"/>
      <c r="M939" s="523" t="str">
        <f t="shared" si="55"/>
        <v/>
      </c>
      <c r="N939" s="591"/>
      <c r="O939" s="421"/>
    </row>
    <row r="940" spans="1:15" ht="12.75" customHeight="1">
      <c r="A940" s="571"/>
      <c r="B940" s="514"/>
      <c r="C940" s="514"/>
      <c r="D940" s="516"/>
      <c r="E940" s="571"/>
      <c r="F940" s="532"/>
      <c r="G940" s="532"/>
      <c r="H940" s="435" t="str">
        <f t="shared" ca="1" si="53"/>
        <v/>
      </c>
      <c r="I940" s="519"/>
      <c r="J940" s="519"/>
      <c r="K940" s="436" t="str">
        <f t="shared" ca="1" si="54"/>
        <v/>
      </c>
      <c r="L940" s="516"/>
      <c r="M940" s="523" t="str">
        <f t="shared" si="55"/>
        <v/>
      </c>
      <c r="N940" s="591"/>
      <c r="O940" s="421"/>
    </row>
    <row r="941" spans="1:15" ht="12.75" customHeight="1">
      <c r="A941" s="571"/>
      <c r="B941" s="514"/>
      <c r="C941" s="514"/>
      <c r="D941" s="516"/>
      <c r="E941" s="571"/>
      <c r="F941" s="532"/>
      <c r="G941" s="532"/>
      <c r="H941" s="435" t="str">
        <f t="shared" ca="1" si="53"/>
        <v/>
      </c>
      <c r="I941" s="519"/>
      <c r="J941" s="519"/>
      <c r="K941" s="436" t="str">
        <f t="shared" ca="1" si="54"/>
        <v/>
      </c>
      <c r="L941" s="516"/>
      <c r="M941" s="523" t="str">
        <f t="shared" si="55"/>
        <v/>
      </c>
      <c r="N941" s="591"/>
      <c r="O941" s="421"/>
    </row>
    <row r="942" spans="1:15" ht="12.75" customHeight="1">
      <c r="A942" s="571"/>
      <c r="B942" s="514"/>
      <c r="C942" s="514"/>
      <c r="D942" s="516"/>
      <c r="E942" s="571"/>
      <c r="F942" s="532"/>
      <c r="G942" s="532"/>
      <c r="H942" s="435" t="str">
        <f t="shared" ca="1" si="53"/>
        <v/>
      </c>
      <c r="I942" s="519"/>
      <c r="J942" s="519"/>
      <c r="K942" s="436" t="str">
        <f t="shared" ca="1" si="54"/>
        <v/>
      </c>
      <c r="L942" s="516"/>
      <c r="M942" s="523" t="str">
        <f t="shared" si="55"/>
        <v/>
      </c>
      <c r="N942" s="591"/>
      <c r="O942" s="421"/>
    </row>
    <row r="943" spans="1:15" ht="12.75" customHeight="1">
      <c r="A943" s="571"/>
      <c r="B943" s="514"/>
      <c r="C943" s="514"/>
      <c r="D943" s="516"/>
      <c r="E943" s="571"/>
      <c r="F943" s="532"/>
      <c r="G943" s="532"/>
      <c r="H943" s="435" t="str">
        <f t="shared" ca="1" si="53"/>
        <v/>
      </c>
      <c r="I943" s="519"/>
      <c r="J943" s="519"/>
      <c r="K943" s="436" t="str">
        <f t="shared" ca="1" si="54"/>
        <v/>
      </c>
      <c r="L943" s="516"/>
      <c r="M943" s="523" t="str">
        <f t="shared" si="55"/>
        <v/>
      </c>
      <c r="N943" s="591"/>
      <c r="O943" s="421"/>
    </row>
    <row r="944" spans="1:15" ht="12.75" customHeight="1">
      <c r="A944" s="571"/>
      <c r="B944" s="514"/>
      <c r="C944" s="514"/>
      <c r="D944" s="516"/>
      <c r="E944" s="571"/>
      <c r="F944" s="532"/>
      <c r="G944" s="532"/>
      <c r="H944" s="435" t="str">
        <f t="shared" ca="1" si="53"/>
        <v/>
      </c>
      <c r="I944" s="519"/>
      <c r="J944" s="519"/>
      <c r="K944" s="436" t="str">
        <f t="shared" ca="1" si="54"/>
        <v/>
      </c>
      <c r="L944" s="516"/>
      <c r="M944" s="523" t="str">
        <f t="shared" si="55"/>
        <v/>
      </c>
      <c r="N944" s="591"/>
      <c r="O944" s="421"/>
    </row>
    <row r="945" spans="1:15" ht="12.75" customHeight="1">
      <c r="A945" s="571"/>
      <c r="B945" s="514"/>
      <c r="C945" s="514"/>
      <c r="D945" s="516"/>
      <c r="E945" s="571"/>
      <c r="F945" s="532"/>
      <c r="G945" s="532"/>
      <c r="H945" s="435" t="str">
        <f t="shared" ca="1" si="53"/>
        <v/>
      </c>
      <c r="I945" s="519"/>
      <c r="J945" s="519"/>
      <c r="K945" s="436" t="str">
        <f t="shared" ca="1" si="54"/>
        <v/>
      </c>
      <c r="L945" s="516"/>
      <c r="M945" s="523" t="str">
        <f t="shared" si="55"/>
        <v/>
      </c>
      <c r="N945" s="591"/>
      <c r="O945" s="421"/>
    </row>
    <row r="946" spans="1:15" ht="12.75" customHeight="1">
      <c r="A946" s="571"/>
      <c r="B946" s="514"/>
      <c r="C946" s="514"/>
      <c r="D946" s="516"/>
      <c r="E946" s="571"/>
      <c r="F946" s="532"/>
      <c r="G946" s="532"/>
      <c r="H946" s="435" t="str">
        <f t="shared" ca="1" si="53"/>
        <v/>
      </c>
      <c r="I946" s="519"/>
      <c r="J946" s="519"/>
      <c r="K946" s="436" t="str">
        <f t="shared" ca="1" si="54"/>
        <v/>
      </c>
      <c r="L946" s="516"/>
      <c r="M946" s="523" t="str">
        <f t="shared" si="55"/>
        <v/>
      </c>
      <c r="N946" s="591"/>
      <c r="O946" s="421"/>
    </row>
    <row r="947" spans="1:15" ht="12.75" customHeight="1">
      <c r="A947" s="571"/>
      <c r="B947" s="514"/>
      <c r="C947" s="514"/>
      <c r="D947" s="516"/>
      <c r="E947" s="571"/>
      <c r="F947" s="532"/>
      <c r="G947" s="532"/>
      <c r="H947" s="435" t="str">
        <f t="shared" ca="1" si="53"/>
        <v/>
      </c>
      <c r="I947" s="519"/>
      <c r="J947" s="519"/>
      <c r="K947" s="436" t="str">
        <f t="shared" ca="1" si="54"/>
        <v/>
      </c>
      <c r="L947" s="516"/>
      <c r="M947" s="523" t="str">
        <f t="shared" si="55"/>
        <v/>
      </c>
      <c r="N947" s="591"/>
      <c r="O947" s="421"/>
    </row>
    <row r="948" spans="1:15" ht="12.75" customHeight="1">
      <c r="A948" s="571"/>
      <c r="B948" s="514"/>
      <c r="C948" s="514"/>
      <c r="D948" s="516"/>
      <c r="E948" s="571"/>
      <c r="F948" s="532"/>
      <c r="G948" s="532"/>
      <c r="H948" s="435" t="str">
        <f t="shared" ca="1" si="53"/>
        <v/>
      </c>
      <c r="I948" s="519"/>
      <c r="J948" s="519"/>
      <c r="K948" s="436" t="str">
        <f t="shared" ca="1" si="54"/>
        <v/>
      </c>
      <c r="L948" s="516"/>
      <c r="M948" s="523" t="str">
        <f t="shared" si="55"/>
        <v/>
      </c>
      <c r="N948" s="591"/>
      <c r="O948" s="421"/>
    </row>
    <row r="949" spans="1:15" ht="12.75" customHeight="1">
      <c r="A949" s="571"/>
      <c r="B949" s="514"/>
      <c r="C949" s="514"/>
      <c r="D949" s="516"/>
      <c r="E949" s="571"/>
      <c r="F949" s="532"/>
      <c r="G949" s="532"/>
      <c r="H949" s="435" t="str">
        <f t="shared" ca="1" si="53"/>
        <v/>
      </c>
      <c r="I949" s="519"/>
      <c r="J949" s="519"/>
      <c r="K949" s="436" t="str">
        <f t="shared" ca="1" si="54"/>
        <v/>
      </c>
      <c r="L949" s="516"/>
      <c r="M949" s="523" t="str">
        <f t="shared" si="55"/>
        <v/>
      </c>
      <c r="N949" s="591"/>
      <c r="O949" s="421"/>
    </row>
    <row r="950" spans="1:15" ht="12.75" customHeight="1">
      <c r="A950" s="571"/>
      <c r="B950" s="514"/>
      <c r="C950" s="514"/>
      <c r="D950" s="516"/>
      <c r="E950" s="571"/>
      <c r="F950" s="532"/>
      <c r="G950" s="532"/>
      <c r="H950" s="435" t="str">
        <f t="shared" ca="1" si="53"/>
        <v/>
      </c>
      <c r="I950" s="519"/>
      <c r="J950" s="519"/>
      <c r="K950" s="436" t="str">
        <f t="shared" ca="1" si="54"/>
        <v/>
      </c>
      <c r="L950" s="516"/>
      <c r="M950" s="523" t="str">
        <f t="shared" si="55"/>
        <v/>
      </c>
      <c r="N950" s="591"/>
      <c r="O950" s="421"/>
    </row>
    <row r="951" spans="1:15" ht="12.75" customHeight="1">
      <c r="A951" s="571"/>
      <c r="B951" s="514"/>
      <c r="C951" s="514"/>
      <c r="D951" s="516"/>
      <c r="E951" s="571"/>
      <c r="F951" s="532"/>
      <c r="G951" s="532"/>
      <c r="H951" s="435" t="str">
        <f t="shared" ca="1" si="53"/>
        <v/>
      </c>
      <c r="I951" s="519"/>
      <c r="J951" s="519"/>
      <c r="K951" s="436" t="str">
        <f t="shared" ca="1" si="54"/>
        <v/>
      </c>
      <c r="L951" s="516"/>
      <c r="M951" s="523" t="str">
        <f t="shared" si="55"/>
        <v/>
      </c>
      <c r="N951" s="591"/>
      <c r="O951" s="421"/>
    </row>
    <row r="952" spans="1:15" ht="12.75" customHeight="1">
      <c r="A952" s="571"/>
      <c r="B952" s="514"/>
      <c r="C952" s="514"/>
      <c r="D952" s="516"/>
      <c r="E952" s="571"/>
      <c r="F952" s="532"/>
      <c r="G952" s="532"/>
      <c r="H952" s="435" t="str">
        <f t="shared" ca="1" si="53"/>
        <v/>
      </c>
      <c r="I952" s="519"/>
      <c r="J952" s="519"/>
      <c r="K952" s="436" t="str">
        <f t="shared" ca="1" si="54"/>
        <v/>
      </c>
      <c r="L952" s="516"/>
      <c r="M952" s="523" t="str">
        <f t="shared" si="55"/>
        <v/>
      </c>
      <c r="N952" s="591"/>
      <c r="O952" s="421"/>
    </row>
    <row r="953" spans="1:15" ht="12.75" customHeight="1">
      <c r="A953" s="571"/>
      <c r="B953" s="514"/>
      <c r="C953" s="514"/>
      <c r="D953" s="516"/>
      <c r="E953" s="571"/>
      <c r="F953" s="532"/>
      <c r="G953" s="532"/>
      <c r="H953" s="435" t="str">
        <f t="shared" ca="1" si="53"/>
        <v/>
      </c>
      <c r="I953" s="519"/>
      <c r="J953" s="519"/>
      <c r="K953" s="436" t="str">
        <f t="shared" ca="1" si="54"/>
        <v/>
      </c>
      <c r="L953" s="516"/>
      <c r="M953" s="523" t="str">
        <f t="shared" si="55"/>
        <v/>
      </c>
      <c r="N953" s="591"/>
      <c r="O953" s="421"/>
    </row>
    <row r="954" spans="1:15" ht="12.75" customHeight="1">
      <c r="A954" s="571"/>
      <c r="B954" s="514"/>
      <c r="C954" s="514"/>
      <c r="D954" s="516"/>
      <c r="E954" s="571"/>
      <c r="F954" s="532"/>
      <c r="G954" s="532"/>
      <c r="H954" s="435" t="str">
        <f t="shared" ca="1" si="53"/>
        <v/>
      </c>
      <c r="I954" s="519"/>
      <c r="J954" s="519"/>
      <c r="K954" s="436" t="str">
        <f t="shared" ca="1" si="54"/>
        <v/>
      </c>
      <c r="L954" s="516"/>
      <c r="M954" s="523" t="str">
        <f t="shared" si="55"/>
        <v/>
      </c>
      <c r="N954" s="591"/>
      <c r="O954" s="421"/>
    </row>
    <row r="955" spans="1:15" ht="12.75" customHeight="1">
      <c r="A955" s="571"/>
      <c r="B955" s="514"/>
      <c r="C955" s="514"/>
      <c r="D955" s="516"/>
      <c r="E955" s="571"/>
      <c r="F955" s="532"/>
      <c r="G955" s="532"/>
      <c r="H955" s="435" t="str">
        <f t="shared" ca="1" si="53"/>
        <v/>
      </c>
      <c r="I955" s="519"/>
      <c r="J955" s="519"/>
      <c r="K955" s="436" t="str">
        <f t="shared" ca="1" si="54"/>
        <v/>
      </c>
      <c r="L955" s="516"/>
      <c r="M955" s="523" t="str">
        <f t="shared" si="55"/>
        <v/>
      </c>
      <c r="N955" s="591"/>
      <c r="O955" s="421"/>
    </row>
    <row r="956" spans="1:15" ht="12.75" customHeight="1">
      <c r="A956" s="571"/>
      <c r="B956" s="514"/>
      <c r="C956" s="514"/>
      <c r="D956" s="516"/>
      <c r="E956" s="571"/>
      <c r="F956" s="532"/>
      <c r="G956" s="532"/>
      <c r="H956" s="435" t="str">
        <f t="shared" ref="H956:H1019" ca="1" si="56">IF(A956&lt;&gt;"",IF(INDIRECT(ADDRESS(ROW()-1,8))="",ROUND(SUM(INDIRECT(ADDRESS(ROW()-2,8)),F956,-G956),2),ROUND(SUM(INDIRECT(ADDRESS(ROW()-1,8)),F956,-G956),2)),"")</f>
        <v/>
      </c>
      <c r="I956" s="519"/>
      <c r="J956" s="519"/>
      <c r="K956" s="436" t="str">
        <f t="shared" ca="1" si="54"/>
        <v/>
      </c>
      <c r="L956" s="516"/>
      <c r="M956" s="523" t="str">
        <f t="shared" si="55"/>
        <v/>
      </c>
      <c r="N956" s="591"/>
      <c r="O956" s="421"/>
    </row>
    <row r="957" spans="1:15" ht="12.75" customHeight="1">
      <c r="A957" s="571"/>
      <c r="B957" s="514"/>
      <c r="C957" s="514"/>
      <c r="D957" s="516"/>
      <c r="E957" s="571"/>
      <c r="F957" s="532"/>
      <c r="G957" s="532"/>
      <c r="H957" s="435" t="str">
        <f t="shared" ca="1" si="56"/>
        <v/>
      </c>
      <c r="I957" s="519"/>
      <c r="J957" s="519"/>
      <c r="K957" s="436" t="str">
        <f t="shared" ref="K957:K1020" ca="1" si="57">IF(A957&lt;&gt;"",IF(INDIRECT(ADDRESS(ROW()-1,11))="",ROUND(SUM(INDIRECT(ADDRESS(ROW()-2,11)),I957,-J957),2),ROUND(SUM(INDIRECT(ADDRESS(ROW()-1,11)),I957,-J957),2)),"")</f>
        <v/>
      </c>
      <c r="L957" s="516"/>
      <c r="M957" s="523" t="str">
        <f t="shared" si="55"/>
        <v/>
      </c>
      <c r="N957" s="591"/>
      <c r="O957" s="421"/>
    </row>
    <row r="958" spans="1:15" ht="12.75" customHeight="1">
      <c r="A958" s="571"/>
      <c r="B958" s="514"/>
      <c r="C958" s="514"/>
      <c r="D958" s="516"/>
      <c r="E958" s="571"/>
      <c r="F958" s="532"/>
      <c r="G958" s="532"/>
      <c r="H958" s="435" t="str">
        <f t="shared" ca="1" si="56"/>
        <v/>
      </c>
      <c r="I958" s="519"/>
      <c r="J958" s="519"/>
      <c r="K958" s="436" t="str">
        <f t="shared" ca="1" si="57"/>
        <v/>
      </c>
      <c r="L958" s="516"/>
      <c r="M958" s="523" t="str">
        <f t="shared" si="55"/>
        <v/>
      </c>
      <c r="N958" s="591"/>
      <c r="O958" s="421"/>
    </row>
    <row r="959" spans="1:15" ht="12.75" customHeight="1">
      <c r="A959" s="571"/>
      <c r="B959" s="514"/>
      <c r="C959" s="514"/>
      <c r="D959" s="516"/>
      <c r="E959" s="571"/>
      <c r="F959" s="532"/>
      <c r="G959" s="532"/>
      <c r="H959" s="435" t="str">
        <f t="shared" ca="1" si="56"/>
        <v/>
      </c>
      <c r="I959" s="519"/>
      <c r="J959" s="519"/>
      <c r="K959" s="436" t="str">
        <f t="shared" ca="1" si="57"/>
        <v/>
      </c>
      <c r="L959" s="516"/>
      <c r="M959" s="523" t="str">
        <f t="shared" si="55"/>
        <v/>
      </c>
      <c r="N959" s="591"/>
      <c r="O959" s="421"/>
    </row>
    <row r="960" spans="1:15" ht="12.75" customHeight="1">
      <c r="A960" s="571"/>
      <c r="B960" s="514"/>
      <c r="C960" s="514"/>
      <c r="D960" s="516"/>
      <c r="E960" s="571"/>
      <c r="F960" s="532"/>
      <c r="G960" s="532"/>
      <c r="H960" s="435" t="str">
        <f t="shared" ca="1" si="56"/>
        <v/>
      </c>
      <c r="I960" s="519"/>
      <c r="J960" s="519"/>
      <c r="K960" s="436" t="str">
        <f t="shared" ca="1" si="57"/>
        <v/>
      </c>
      <c r="L960" s="516"/>
      <c r="M960" s="523" t="str">
        <f t="shared" ref="M960:M1023" si="58">IF(LEN(L960)&gt;0,F960+G960+I960+J960,"")</f>
        <v/>
      </c>
      <c r="N960" s="591"/>
      <c r="O960" s="421"/>
    </row>
    <row r="961" spans="1:15" ht="12.75" customHeight="1">
      <c r="A961" s="571"/>
      <c r="B961" s="514"/>
      <c r="C961" s="514"/>
      <c r="D961" s="516"/>
      <c r="E961" s="571"/>
      <c r="F961" s="532"/>
      <c r="G961" s="532"/>
      <c r="H961" s="435" t="str">
        <f t="shared" ca="1" si="56"/>
        <v/>
      </c>
      <c r="I961" s="519"/>
      <c r="J961" s="519"/>
      <c r="K961" s="436" t="str">
        <f t="shared" ca="1" si="57"/>
        <v/>
      </c>
      <c r="L961" s="516"/>
      <c r="M961" s="523" t="str">
        <f t="shared" si="58"/>
        <v/>
      </c>
      <c r="N961" s="591"/>
      <c r="O961" s="421"/>
    </row>
    <row r="962" spans="1:15" ht="12.75" customHeight="1">
      <c r="A962" s="571"/>
      <c r="B962" s="514"/>
      <c r="C962" s="514"/>
      <c r="D962" s="516"/>
      <c r="E962" s="571"/>
      <c r="F962" s="532"/>
      <c r="G962" s="532"/>
      <c r="H962" s="435" t="str">
        <f t="shared" ca="1" si="56"/>
        <v/>
      </c>
      <c r="I962" s="519"/>
      <c r="J962" s="519"/>
      <c r="K962" s="436" t="str">
        <f t="shared" ca="1" si="57"/>
        <v/>
      </c>
      <c r="L962" s="516"/>
      <c r="M962" s="523" t="str">
        <f t="shared" si="58"/>
        <v/>
      </c>
      <c r="N962" s="591"/>
      <c r="O962" s="421"/>
    </row>
    <row r="963" spans="1:15" ht="12.75" customHeight="1">
      <c r="A963" s="571"/>
      <c r="B963" s="514"/>
      <c r="C963" s="514"/>
      <c r="D963" s="516"/>
      <c r="E963" s="571"/>
      <c r="F963" s="532"/>
      <c r="G963" s="532"/>
      <c r="H963" s="435" t="str">
        <f t="shared" ca="1" si="56"/>
        <v/>
      </c>
      <c r="I963" s="519"/>
      <c r="J963" s="519"/>
      <c r="K963" s="436" t="str">
        <f t="shared" ca="1" si="57"/>
        <v/>
      </c>
      <c r="L963" s="516"/>
      <c r="M963" s="523" t="str">
        <f t="shared" si="58"/>
        <v/>
      </c>
      <c r="N963" s="591"/>
      <c r="O963" s="421"/>
    </row>
    <row r="964" spans="1:15" ht="12.75" customHeight="1">
      <c r="A964" s="571"/>
      <c r="B964" s="514"/>
      <c r="C964" s="514"/>
      <c r="D964" s="516"/>
      <c r="E964" s="571"/>
      <c r="F964" s="532"/>
      <c r="G964" s="532"/>
      <c r="H964" s="435" t="str">
        <f t="shared" ca="1" si="56"/>
        <v/>
      </c>
      <c r="I964" s="519"/>
      <c r="J964" s="519"/>
      <c r="K964" s="436" t="str">
        <f t="shared" ca="1" si="57"/>
        <v/>
      </c>
      <c r="L964" s="516"/>
      <c r="M964" s="523" t="str">
        <f t="shared" si="58"/>
        <v/>
      </c>
      <c r="N964" s="591"/>
      <c r="O964" s="421"/>
    </row>
    <row r="965" spans="1:15" ht="12.75" customHeight="1">
      <c r="A965" s="571"/>
      <c r="B965" s="514"/>
      <c r="C965" s="514"/>
      <c r="D965" s="516"/>
      <c r="E965" s="571"/>
      <c r="F965" s="532"/>
      <c r="G965" s="532"/>
      <c r="H965" s="435" t="str">
        <f t="shared" ca="1" si="56"/>
        <v/>
      </c>
      <c r="I965" s="519"/>
      <c r="J965" s="519"/>
      <c r="K965" s="436" t="str">
        <f t="shared" ca="1" si="57"/>
        <v/>
      </c>
      <c r="L965" s="516"/>
      <c r="M965" s="523" t="str">
        <f t="shared" si="58"/>
        <v/>
      </c>
      <c r="N965" s="591"/>
      <c r="O965" s="421"/>
    </row>
    <row r="966" spans="1:15" ht="12.75" customHeight="1">
      <c r="A966" s="571"/>
      <c r="B966" s="514"/>
      <c r="C966" s="514"/>
      <c r="D966" s="516"/>
      <c r="E966" s="571"/>
      <c r="F966" s="532"/>
      <c r="G966" s="532"/>
      <c r="H966" s="435" t="str">
        <f t="shared" ca="1" si="56"/>
        <v/>
      </c>
      <c r="I966" s="519"/>
      <c r="J966" s="519"/>
      <c r="K966" s="436" t="str">
        <f t="shared" ca="1" si="57"/>
        <v/>
      </c>
      <c r="L966" s="516"/>
      <c r="M966" s="523" t="str">
        <f t="shared" si="58"/>
        <v/>
      </c>
      <c r="N966" s="591"/>
      <c r="O966" s="421"/>
    </row>
    <row r="967" spans="1:15" ht="12.75" customHeight="1">
      <c r="A967" s="571"/>
      <c r="B967" s="514"/>
      <c r="C967" s="514"/>
      <c r="D967" s="516"/>
      <c r="E967" s="571"/>
      <c r="F967" s="532"/>
      <c r="G967" s="532"/>
      <c r="H967" s="435" t="str">
        <f t="shared" ca="1" si="56"/>
        <v/>
      </c>
      <c r="I967" s="519"/>
      <c r="J967" s="519"/>
      <c r="K967" s="436" t="str">
        <f t="shared" ca="1" si="57"/>
        <v/>
      </c>
      <c r="L967" s="516"/>
      <c r="M967" s="523" t="str">
        <f t="shared" si="58"/>
        <v/>
      </c>
      <c r="N967" s="591"/>
      <c r="O967" s="421"/>
    </row>
    <row r="968" spans="1:15" ht="12.75" customHeight="1">
      <c r="A968" s="571"/>
      <c r="B968" s="514"/>
      <c r="C968" s="514"/>
      <c r="D968" s="516"/>
      <c r="E968" s="571"/>
      <c r="F968" s="532"/>
      <c r="G968" s="532"/>
      <c r="H968" s="435" t="str">
        <f t="shared" ca="1" si="56"/>
        <v/>
      </c>
      <c r="I968" s="519"/>
      <c r="J968" s="519"/>
      <c r="K968" s="436" t="str">
        <f t="shared" ca="1" si="57"/>
        <v/>
      </c>
      <c r="L968" s="516"/>
      <c r="M968" s="523" t="str">
        <f t="shared" si="58"/>
        <v/>
      </c>
      <c r="N968" s="591"/>
      <c r="O968" s="421"/>
    </row>
    <row r="969" spans="1:15" ht="12.75" customHeight="1">
      <c r="A969" s="571"/>
      <c r="B969" s="514"/>
      <c r="C969" s="514"/>
      <c r="D969" s="516"/>
      <c r="E969" s="571"/>
      <c r="F969" s="532"/>
      <c r="G969" s="532"/>
      <c r="H969" s="435" t="str">
        <f t="shared" ca="1" si="56"/>
        <v/>
      </c>
      <c r="I969" s="519"/>
      <c r="J969" s="519"/>
      <c r="K969" s="436" t="str">
        <f t="shared" ca="1" si="57"/>
        <v/>
      </c>
      <c r="L969" s="516"/>
      <c r="M969" s="523" t="str">
        <f t="shared" si="58"/>
        <v/>
      </c>
      <c r="N969" s="591"/>
      <c r="O969" s="421"/>
    </row>
    <row r="970" spans="1:15" ht="12.75" customHeight="1">
      <c r="A970" s="571"/>
      <c r="B970" s="514"/>
      <c r="C970" s="514"/>
      <c r="D970" s="516"/>
      <c r="E970" s="571"/>
      <c r="F970" s="532"/>
      <c r="G970" s="532"/>
      <c r="H970" s="435" t="str">
        <f t="shared" ca="1" si="56"/>
        <v/>
      </c>
      <c r="I970" s="519"/>
      <c r="J970" s="519"/>
      <c r="K970" s="436" t="str">
        <f t="shared" ca="1" si="57"/>
        <v/>
      </c>
      <c r="L970" s="516"/>
      <c r="M970" s="523" t="str">
        <f t="shared" si="58"/>
        <v/>
      </c>
      <c r="N970" s="591"/>
      <c r="O970" s="421"/>
    </row>
    <row r="971" spans="1:15" ht="12.75" customHeight="1">
      <c r="A971" s="571"/>
      <c r="B971" s="514"/>
      <c r="C971" s="514"/>
      <c r="D971" s="516"/>
      <c r="E971" s="571"/>
      <c r="F971" s="532"/>
      <c r="G971" s="532"/>
      <c r="H971" s="435" t="str">
        <f t="shared" ca="1" si="56"/>
        <v/>
      </c>
      <c r="I971" s="519"/>
      <c r="J971" s="519"/>
      <c r="K971" s="436" t="str">
        <f t="shared" ca="1" si="57"/>
        <v/>
      </c>
      <c r="L971" s="516"/>
      <c r="M971" s="523" t="str">
        <f t="shared" si="58"/>
        <v/>
      </c>
      <c r="N971" s="591"/>
      <c r="O971" s="421"/>
    </row>
    <row r="972" spans="1:15" ht="12.75" customHeight="1">
      <c r="A972" s="571"/>
      <c r="B972" s="514"/>
      <c r="C972" s="514"/>
      <c r="D972" s="516"/>
      <c r="E972" s="571"/>
      <c r="F972" s="532"/>
      <c r="G972" s="532"/>
      <c r="H972" s="435" t="str">
        <f t="shared" ca="1" si="56"/>
        <v/>
      </c>
      <c r="I972" s="519"/>
      <c r="J972" s="519"/>
      <c r="K972" s="436" t="str">
        <f t="shared" ca="1" si="57"/>
        <v/>
      </c>
      <c r="L972" s="516"/>
      <c r="M972" s="523" t="str">
        <f t="shared" si="58"/>
        <v/>
      </c>
      <c r="N972" s="591"/>
      <c r="O972" s="421"/>
    </row>
    <row r="973" spans="1:15" ht="12.75" customHeight="1">
      <c r="A973" s="571"/>
      <c r="B973" s="514"/>
      <c r="C973" s="514"/>
      <c r="D973" s="516"/>
      <c r="E973" s="571"/>
      <c r="F973" s="532"/>
      <c r="G973" s="532"/>
      <c r="H973" s="435" t="str">
        <f t="shared" ca="1" si="56"/>
        <v/>
      </c>
      <c r="I973" s="519"/>
      <c r="J973" s="519"/>
      <c r="K973" s="436" t="str">
        <f t="shared" ca="1" si="57"/>
        <v/>
      </c>
      <c r="L973" s="516"/>
      <c r="M973" s="523" t="str">
        <f t="shared" si="58"/>
        <v/>
      </c>
      <c r="N973" s="591"/>
      <c r="O973" s="421"/>
    </row>
    <row r="974" spans="1:15" ht="12.75" customHeight="1">
      <c r="A974" s="571"/>
      <c r="B974" s="514"/>
      <c r="C974" s="514"/>
      <c r="D974" s="516"/>
      <c r="E974" s="571"/>
      <c r="F974" s="532"/>
      <c r="G974" s="532"/>
      <c r="H974" s="435" t="str">
        <f t="shared" ca="1" si="56"/>
        <v/>
      </c>
      <c r="I974" s="519"/>
      <c r="J974" s="519"/>
      <c r="K974" s="436" t="str">
        <f t="shared" ca="1" si="57"/>
        <v/>
      </c>
      <c r="L974" s="516"/>
      <c r="M974" s="523" t="str">
        <f t="shared" si="58"/>
        <v/>
      </c>
      <c r="N974" s="591"/>
      <c r="O974" s="421"/>
    </row>
    <row r="975" spans="1:15" ht="12.75" customHeight="1">
      <c r="A975" s="571"/>
      <c r="B975" s="514"/>
      <c r="C975" s="514"/>
      <c r="D975" s="516"/>
      <c r="E975" s="571"/>
      <c r="F975" s="532"/>
      <c r="G975" s="532"/>
      <c r="H975" s="435" t="str">
        <f t="shared" ca="1" si="56"/>
        <v/>
      </c>
      <c r="I975" s="519"/>
      <c r="J975" s="519"/>
      <c r="K975" s="436" t="str">
        <f t="shared" ca="1" si="57"/>
        <v/>
      </c>
      <c r="L975" s="516"/>
      <c r="M975" s="523" t="str">
        <f t="shared" si="58"/>
        <v/>
      </c>
      <c r="N975" s="591"/>
      <c r="O975" s="421"/>
    </row>
    <row r="976" spans="1:15" ht="12.75" customHeight="1">
      <c r="A976" s="571"/>
      <c r="B976" s="514"/>
      <c r="C976" s="514"/>
      <c r="D976" s="516"/>
      <c r="E976" s="571"/>
      <c r="F976" s="532"/>
      <c r="G976" s="532"/>
      <c r="H976" s="435" t="str">
        <f t="shared" ca="1" si="56"/>
        <v/>
      </c>
      <c r="I976" s="519"/>
      <c r="J976" s="519"/>
      <c r="K976" s="436" t="str">
        <f t="shared" ca="1" si="57"/>
        <v/>
      </c>
      <c r="L976" s="516"/>
      <c r="M976" s="523" t="str">
        <f t="shared" si="58"/>
        <v/>
      </c>
      <c r="N976" s="591"/>
      <c r="O976" s="421"/>
    </row>
    <row r="977" spans="1:15" ht="12.75" customHeight="1">
      <c r="A977" s="571"/>
      <c r="B977" s="514"/>
      <c r="C977" s="514"/>
      <c r="D977" s="516"/>
      <c r="E977" s="571"/>
      <c r="F977" s="532"/>
      <c r="G977" s="532"/>
      <c r="H977" s="435" t="str">
        <f t="shared" ca="1" si="56"/>
        <v/>
      </c>
      <c r="I977" s="519"/>
      <c r="J977" s="519"/>
      <c r="K977" s="436" t="str">
        <f t="shared" ca="1" si="57"/>
        <v/>
      </c>
      <c r="L977" s="516"/>
      <c r="M977" s="523" t="str">
        <f t="shared" si="58"/>
        <v/>
      </c>
      <c r="N977" s="591"/>
      <c r="O977" s="421"/>
    </row>
    <row r="978" spans="1:15" ht="12.75" customHeight="1">
      <c r="A978" s="571"/>
      <c r="B978" s="514"/>
      <c r="C978" s="514"/>
      <c r="D978" s="516"/>
      <c r="E978" s="571"/>
      <c r="F978" s="532"/>
      <c r="G978" s="532"/>
      <c r="H978" s="435" t="str">
        <f t="shared" ca="1" si="56"/>
        <v/>
      </c>
      <c r="I978" s="519"/>
      <c r="J978" s="519"/>
      <c r="K978" s="436" t="str">
        <f t="shared" ca="1" si="57"/>
        <v/>
      </c>
      <c r="L978" s="516"/>
      <c r="M978" s="523" t="str">
        <f t="shared" si="58"/>
        <v/>
      </c>
      <c r="N978" s="591"/>
      <c r="O978" s="421"/>
    </row>
    <row r="979" spans="1:15" ht="12.75" customHeight="1">
      <c r="A979" s="571"/>
      <c r="B979" s="514"/>
      <c r="C979" s="514"/>
      <c r="D979" s="516"/>
      <c r="E979" s="571"/>
      <c r="F979" s="532"/>
      <c r="G979" s="532"/>
      <c r="H979" s="435" t="str">
        <f t="shared" ca="1" si="56"/>
        <v/>
      </c>
      <c r="I979" s="519"/>
      <c r="J979" s="519"/>
      <c r="K979" s="436" t="str">
        <f t="shared" ca="1" si="57"/>
        <v/>
      </c>
      <c r="L979" s="516"/>
      <c r="M979" s="523" t="str">
        <f t="shared" si="58"/>
        <v/>
      </c>
      <c r="N979" s="591"/>
      <c r="O979" s="421"/>
    </row>
    <row r="980" spans="1:15" ht="12.75" customHeight="1">
      <c r="A980" s="571"/>
      <c r="B980" s="514"/>
      <c r="C980" s="514"/>
      <c r="D980" s="516"/>
      <c r="E980" s="571"/>
      <c r="F980" s="532"/>
      <c r="G980" s="532"/>
      <c r="H980" s="435" t="str">
        <f t="shared" ca="1" si="56"/>
        <v/>
      </c>
      <c r="I980" s="519"/>
      <c r="J980" s="519"/>
      <c r="K980" s="436" t="str">
        <f t="shared" ca="1" si="57"/>
        <v/>
      </c>
      <c r="L980" s="516"/>
      <c r="M980" s="523" t="str">
        <f t="shared" si="58"/>
        <v/>
      </c>
      <c r="N980" s="591"/>
      <c r="O980" s="421"/>
    </row>
    <row r="981" spans="1:15" ht="12.75" customHeight="1">
      <c r="A981" s="571"/>
      <c r="B981" s="514"/>
      <c r="C981" s="514"/>
      <c r="D981" s="516"/>
      <c r="E981" s="571"/>
      <c r="F981" s="532"/>
      <c r="G981" s="532"/>
      <c r="H981" s="435" t="str">
        <f t="shared" ca="1" si="56"/>
        <v/>
      </c>
      <c r="I981" s="519"/>
      <c r="J981" s="519"/>
      <c r="K981" s="436" t="str">
        <f t="shared" ca="1" si="57"/>
        <v/>
      </c>
      <c r="L981" s="516"/>
      <c r="M981" s="523" t="str">
        <f t="shared" si="58"/>
        <v/>
      </c>
      <c r="N981" s="591"/>
      <c r="O981" s="421"/>
    </row>
    <row r="982" spans="1:15" ht="12.75" customHeight="1">
      <c r="A982" s="571"/>
      <c r="B982" s="514"/>
      <c r="C982" s="514"/>
      <c r="D982" s="516"/>
      <c r="E982" s="571"/>
      <c r="F982" s="532"/>
      <c r="G982" s="532"/>
      <c r="H982" s="435" t="str">
        <f t="shared" ca="1" si="56"/>
        <v/>
      </c>
      <c r="I982" s="519"/>
      <c r="J982" s="519"/>
      <c r="K982" s="436" t="str">
        <f t="shared" ca="1" si="57"/>
        <v/>
      </c>
      <c r="L982" s="516"/>
      <c r="M982" s="523" t="str">
        <f t="shared" si="58"/>
        <v/>
      </c>
      <c r="N982" s="591"/>
      <c r="O982" s="421"/>
    </row>
    <row r="983" spans="1:15" ht="12.75" customHeight="1">
      <c r="A983" s="571"/>
      <c r="B983" s="514"/>
      <c r="C983" s="514"/>
      <c r="D983" s="516"/>
      <c r="E983" s="571"/>
      <c r="F983" s="532"/>
      <c r="G983" s="532"/>
      <c r="H983" s="435" t="str">
        <f t="shared" ca="1" si="56"/>
        <v/>
      </c>
      <c r="I983" s="519"/>
      <c r="J983" s="519"/>
      <c r="K983" s="436" t="str">
        <f t="shared" ca="1" si="57"/>
        <v/>
      </c>
      <c r="L983" s="516"/>
      <c r="M983" s="523" t="str">
        <f t="shared" si="58"/>
        <v/>
      </c>
      <c r="N983" s="591"/>
      <c r="O983" s="421"/>
    </row>
    <row r="984" spans="1:15" ht="12.75" customHeight="1">
      <c r="A984" s="571"/>
      <c r="B984" s="514"/>
      <c r="C984" s="514"/>
      <c r="D984" s="516"/>
      <c r="E984" s="571"/>
      <c r="F984" s="532"/>
      <c r="G984" s="532"/>
      <c r="H984" s="435" t="str">
        <f t="shared" ca="1" si="56"/>
        <v/>
      </c>
      <c r="I984" s="519"/>
      <c r="J984" s="519"/>
      <c r="K984" s="436" t="str">
        <f t="shared" ca="1" si="57"/>
        <v/>
      </c>
      <c r="L984" s="516"/>
      <c r="M984" s="523" t="str">
        <f t="shared" si="58"/>
        <v/>
      </c>
      <c r="N984" s="591"/>
      <c r="O984" s="421"/>
    </row>
    <row r="985" spans="1:15" ht="12.75" customHeight="1">
      <c r="A985" s="571"/>
      <c r="B985" s="514"/>
      <c r="C985" s="514"/>
      <c r="D985" s="516"/>
      <c r="E985" s="571"/>
      <c r="F985" s="532"/>
      <c r="G985" s="532"/>
      <c r="H985" s="435" t="str">
        <f t="shared" ca="1" si="56"/>
        <v/>
      </c>
      <c r="I985" s="519"/>
      <c r="J985" s="519"/>
      <c r="K985" s="436" t="str">
        <f t="shared" ca="1" si="57"/>
        <v/>
      </c>
      <c r="L985" s="516"/>
      <c r="M985" s="523" t="str">
        <f t="shared" si="58"/>
        <v/>
      </c>
      <c r="N985" s="591"/>
      <c r="O985" s="421"/>
    </row>
    <row r="986" spans="1:15" ht="12.75" customHeight="1">
      <c r="A986" s="571"/>
      <c r="B986" s="514"/>
      <c r="C986" s="514"/>
      <c r="D986" s="516"/>
      <c r="E986" s="571"/>
      <c r="F986" s="532"/>
      <c r="G986" s="532"/>
      <c r="H986" s="435" t="str">
        <f t="shared" ca="1" si="56"/>
        <v/>
      </c>
      <c r="I986" s="519"/>
      <c r="J986" s="519"/>
      <c r="K986" s="436" t="str">
        <f t="shared" ca="1" si="57"/>
        <v/>
      </c>
      <c r="L986" s="516"/>
      <c r="M986" s="523" t="str">
        <f t="shared" si="58"/>
        <v/>
      </c>
      <c r="N986" s="591"/>
      <c r="O986" s="421"/>
    </row>
    <row r="987" spans="1:15" ht="12.75" customHeight="1">
      <c r="A987" s="571"/>
      <c r="B987" s="514"/>
      <c r="C987" s="514"/>
      <c r="D987" s="516"/>
      <c r="E987" s="571"/>
      <c r="F987" s="532"/>
      <c r="G987" s="532"/>
      <c r="H987" s="435" t="str">
        <f t="shared" ca="1" si="56"/>
        <v/>
      </c>
      <c r="I987" s="519"/>
      <c r="J987" s="519"/>
      <c r="K987" s="436" t="str">
        <f t="shared" ca="1" si="57"/>
        <v/>
      </c>
      <c r="L987" s="516"/>
      <c r="M987" s="523" t="str">
        <f t="shared" si="58"/>
        <v/>
      </c>
      <c r="N987" s="591"/>
      <c r="O987" s="421"/>
    </row>
    <row r="988" spans="1:15" ht="12.75" customHeight="1">
      <c r="A988" s="571"/>
      <c r="B988" s="514"/>
      <c r="C988" s="514"/>
      <c r="D988" s="516"/>
      <c r="E988" s="571"/>
      <c r="F988" s="532"/>
      <c r="G988" s="532"/>
      <c r="H988" s="435" t="str">
        <f t="shared" ca="1" si="56"/>
        <v/>
      </c>
      <c r="I988" s="519"/>
      <c r="J988" s="519"/>
      <c r="K988" s="436" t="str">
        <f t="shared" ca="1" si="57"/>
        <v/>
      </c>
      <c r="L988" s="516"/>
      <c r="M988" s="523" t="str">
        <f t="shared" si="58"/>
        <v/>
      </c>
      <c r="N988" s="591"/>
      <c r="O988" s="421"/>
    </row>
    <row r="989" spans="1:15" ht="12.75" customHeight="1">
      <c r="A989" s="571"/>
      <c r="B989" s="514"/>
      <c r="C989" s="514"/>
      <c r="D989" s="516"/>
      <c r="E989" s="571"/>
      <c r="F989" s="532"/>
      <c r="G989" s="532"/>
      <c r="H989" s="435" t="str">
        <f t="shared" ca="1" si="56"/>
        <v/>
      </c>
      <c r="I989" s="519"/>
      <c r="J989" s="519"/>
      <c r="K989" s="436" t="str">
        <f t="shared" ca="1" si="57"/>
        <v/>
      </c>
      <c r="L989" s="516"/>
      <c r="M989" s="523" t="str">
        <f t="shared" si="58"/>
        <v/>
      </c>
      <c r="N989" s="591"/>
      <c r="O989" s="421"/>
    </row>
    <row r="990" spans="1:15" ht="12.75" customHeight="1">
      <c r="A990" s="571"/>
      <c r="B990" s="514"/>
      <c r="C990" s="514"/>
      <c r="D990" s="516"/>
      <c r="E990" s="571"/>
      <c r="F990" s="532"/>
      <c r="G990" s="532"/>
      <c r="H990" s="435" t="str">
        <f t="shared" ca="1" si="56"/>
        <v/>
      </c>
      <c r="I990" s="519"/>
      <c r="J990" s="519"/>
      <c r="K990" s="436" t="str">
        <f t="shared" ca="1" si="57"/>
        <v/>
      </c>
      <c r="L990" s="516"/>
      <c r="M990" s="523" t="str">
        <f t="shared" si="58"/>
        <v/>
      </c>
      <c r="N990" s="591"/>
      <c r="O990" s="421"/>
    </row>
    <row r="991" spans="1:15" ht="12.75" customHeight="1">
      <c r="A991" s="571"/>
      <c r="B991" s="514"/>
      <c r="C991" s="514"/>
      <c r="D991" s="516"/>
      <c r="E991" s="571"/>
      <c r="F991" s="532"/>
      <c r="G991" s="532"/>
      <c r="H991" s="435" t="str">
        <f t="shared" ca="1" si="56"/>
        <v/>
      </c>
      <c r="I991" s="519"/>
      <c r="J991" s="519"/>
      <c r="K991" s="436" t="str">
        <f t="shared" ca="1" si="57"/>
        <v/>
      </c>
      <c r="L991" s="516"/>
      <c r="M991" s="523" t="str">
        <f t="shared" si="58"/>
        <v/>
      </c>
      <c r="N991" s="591"/>
      <c r="O991" s="421"/>
    </row>
    <row r="992" spans="1:15" ht="12.75" customHeight="1">
      <c r="A992" s="571"/>
      <c r="B992" s="514"/>
      <c r="C992" s="514"/>
      <c r="D992" s="516"/>
      <c r="E992" s="571"/>
      <c r="F992" s="532"/>
      <c r="G992" s="532"/>
      <c r="H992" s="435" t="str">
        <f t="shared" ca="1" si="56"/>
        <v/>
      </c>
      <c r="I992" s="519"/>
      <c r="J992" s="519"/>
      <c r="K992" s="436" t="str">
        <f t="shared" ca="1" si="57"/>
        <v/>
      </c>
      <c r="L992" s="516"/>
      <c r="M992" s="523" t="str">
        <f t="shared" si="58"/>
        <v/>
      </c>
      <c r="N992" s="591"/>
      <c r="O992" s="421"/>
    </row>
    <row r="993" spans="1:15" ht="12.75" customHeight="1">
      <c r="A993" s="571"/>
      <c r="B993" s="514"/>
      <c r="C993" s="514"/>
      <c r="D993" s="516"/>
      <c r="E993" s="571"/>
      <c r="F993" s="532"/>
      <c r="G993" s="532"/>
      <c r="H993" s="435" t="str">
        <f t="shared" ca="1" si="56"/>
        <v/>
      </c>
      <c r="I993" s="519"/>
      <c r="J993" s="519"/>
      <c r="K993" s="436" t="str">
        <f t="shared" ca="1" si="57"/>
        <v/>
      </c>
      <c r="L993" s="516"/>
      <c r="M993" s="523" t="str">
        <f t="shared" si="58"/>
        <v/>
      </c>
      <c r="N993" s="591"/>
      <c r="O993" s="421"/>
    </row>
    <row r="994" spans="1:15" ht="12.75" customHeight="1">
      <c r="A994" s="571"/>
      <c r="B994" s="514"/>
      <c r="C994" s="514"/>
      <c r="D994" s="516"/>
      <c r="E994" s="571"/>
      <c r="F994" s="532"/>
      <c r="G994" s="532"/>
      <c r="H994" s="435" t="str">
        <f t="shared" ca="1" si="56"/>
        <v/>
      </c>
      <c r="I994" s="519"/>
      <c r="J994" s="519"/>
      <c r="K994" s="436" t="str">
        <f t="shared" ca="1" si="57"/>
        <v/>
      </c>
      <c r="L994" s="516"/>
      <c r="M994" s="523" t="str">
        <f t="shared" si="58"/>
        <v/>
      </c>
      <c r="N994" s="591"/>
      <c r="O994" s="421"/>
    </row>
    <row r="995" spans="1:15" ht="12.75" customHeight="1">
      <c r="A995" s="571"/>
      <c r="B995" s="514"/>
      <c r="C995" s="514"/>
      <c r="D995" s="516"/>
      <c r="E995" s="571"/>
      <c r="F995" s="532"/>
      <c r="G995" s="532"/>
      <c r="H995" s="435" t="str">
        <f t="shared" ca="1" si="56"/>
        <v/>
      </c>
      <c r="I995" s="519"/>
      <c r="J995" s="519"/>
      <c r="K995" s="436" t="str">
        <f t="shared" ca="1" si="57"/>
        <v/>
      </c>
      <c r="L995" s="516"/>
      <c r="M995" s="523" t="str">
        <f t="shared" si="58"/>
        <v/>
      </c>
      <c r="N995" s="591"/>
      <c r="O995" s="421"/>
    </row>
    <row r="996" spans="1:15" ht="12.75" customHeight="1">
      <c r="A996" s="571"/>
      <c r="B996" s="514"/>
      <c r="C996" s="514"/>
      <c r="D996" s="516"/>
      <c r="E996" s="571"/>
      <c r="F996" s="532"/>
      <c r="G996" s="532"/>
      <c r="H996" s="435" t="str">
        <f t="shared" ca="1" si="56"/>
        <v/>
      </c>
      <c r="I996" s="519"/>
      <c r="J996" s="519"/>
      <c r="K996" s="436" t="str">
        <f t="shared" ca="1" si="57"/>
        <v/>
      </c>
      <c r="L996" s="516"/>
      <c r="M996" s="523" t="str">
        <f t="shared" si="58"/>
        <v/>
      </c>
      <c r="N996" s="591"/>
      <c r="O996" s="421"/>
    </row>
    <row r="997" spans="1:15" ht="12.75" customHeight="1">
      <c r="A997" s="571"/>
      <c r="B997" s="514"/>
      <c r="C997" s="514"/>
      <c r="D997" s="516"/>
      <c r="E997" s="571"/>
      <c r="F997" s="532"/>
      <c r="G997" s="532"/>
      <c r="H997" s="435" t="str">
        <f t="shared" ca="1" si="56"/>
        <v/>
      </c>
      <c r="I997" s="519"/>
      <c r="J997" s="519"/>
      <c r="K997" s="436" t="str">
        <f t="shared" ca="1" si="57"/>
        <v/>
      </c>
      <c r="L997" s="516"/>
      <c r="M997" s="523" t="str">
        <f t="shared" si="58"/>
        <v/>
      </c>
      <c r="N997" s="591"/>
      <c r="O997" s="421"/>
    </row>
    <row r="998" spans="1:15" ht="12.75" customHeight="1">
      <c r="A998" s="571"/>
      <c r="B998" s="514"/>
      <c r="C998" s="514"/>
      <c r="D998" s="516"/>
      <c r="E998" s="571"/>
      <c r="F998" s="532"/>
      <c r="G998" s="532"/>
      <c r="H998" s="435" t="str">
        <f t="shared" ca="1" si="56"/>
        <v/>
      </c>
      <c r="I998" s="519"/>
      <c r="J998" s="519"/>
      <c r="K998" s="436" t="str">
        <f t="shared" ca="1" si="57"/>
        <v/>
      </c>
      <c r="L998" s="516"/>
      <c r="M998" s="523" t="str">
        <f t="shared" si="58"/>
        <v/>
      </c>
      <c r="N998" s="591"/>
      <c r="O998" s="421"/>
    </row>
    <row r="999" spans="1:15" ht="12.75" customHeight="1">
      <c r="A999" s="571"/>
      <c r="B999" s="514"/>
      <c r="C999" s="514"/>
      <c r="D999" s="516"/>
      <c r="E999" s="571"/>
      <c r="F999" s="532"/>
      <c r="G999" s="532"/>
      <c r="H999" s="435" t="str">
        <f t="shared" ca="1" si="56"/>
        <v/>
      </c>
      <c r="I999" s="519"/>
      <c r="J999" s="519"/>
      <c r="K999" s="436" t="str">
        <f t="shared" ca="1" si="57"/>
        <v/>
      </c>
      <c r="L999" s="516"/>
      <c r="M999" s="523" t="str">
        <f t="shared" si="58"/>
        <v/>
      </c>
      <c r="N999" s="591"/>
      <c r="O999" s="421"/>
    </row>
    <row r="1000" spans="1:15" ht="12.75" customHeight="1">
      <c r="A1000" s="571"/>
      <c r="B1000" s="514"/>
      <c r="C1000" s="514"/>
      <c r="D1000" s="516"/>
      <c r="E1000" s="571"/>
      <c r="F1000" s="532"/>
      <c r="G1000" s="532"/>
      <c r="H1000" s="435" t="str">
        <f t="shared" ca="1" si="56"/>
        <v/>
      </c>
      <c r="I1000" s="519"/>
      <c r="J1000" s="519"/>
      <c r="K1000" s="436" t="str">
        <f t="shared" ca="1" si="57"/>
        <v/>
      </c>
      <c r="L1000" s="516"/>
      <c r="M1000" s="523" t="str">
        <f t="shared" si="58"/>
        <v/>
      </c>
      <c r="N1000" s="591"/>
      <c r="O1000" s="421"/>
    </row>
    <row r="1001" spans="1:15" ht="12.75" customHeight="1">
      <c r="A1001" s="571"/>
      <c r="B1001" s="514"/>
      <c r="C1001" s="514"/>
      <c r="D1001" s="516"/>
      <c r="E1001" s="571"/>
      <c r="F1001" s="532"/>
      <c r="G1001" s="532"/>
      <c r="H1001" s="435" t="str">
        <f t="shared" ca="1" si="56"/>
        <v/>
      </c>
      <c r="I1001" s="519"/>
      <c r="J1001" s="519"/>
      <c r="K1001" s="436" t="str">
        <f t="shared" ca="1" si="57"/>
        <v/>
      </c>
      <c r="L1001" s="516"/>
      <c r="M1001" s="523" t="str">
        <f t="shared" si="58"/>
        <v/>
      </c>
      <c r="N1001" s="591"/>
      <c r="O1001" s="421"/>
    </row>
    <row r="1002" spans="1:15" ht="12.75" customHeight="1">
      <c r="A1002" s="571"/>
      <c r="B1002" s="514"/>
      <c r="C1002" s="514"/>
      <c r="D1002" s="516"/>
      <c r="E1002" s="571"/>
      <c r="F1002" s="532"/>
      <c r="G1002" s="532"/>
      <c r="H1002" s="435" t="str">
        <f t="shared" ca="1" si="56"/>
        <v/>
      </c>
      <c r="I1002" s="519"/>
      <c r="J1002" s="519"/>
      <c r="K1002" s="436" t="str">
        <f t="shared" ca="1" si="57"/>
        <v/>
      </c>
      <c r="L1002" s="516"/>
      <c r="M1002" s="523" t="str">
        <f t="shared" si="58"/>
        <v/>
      </c>
      <c r="N1002" s="591"/>
      <c r="O1002" s="421"/>
    </row>
    <row r="1003" spans="1:15" ht="12.75" customHeight="1">
      <c r="A1003" s="571"/>
      <c r="B1003" s="514"/>
      <c r="C1003" s="514"/>
      <c r="D1003" s="516"/>
      <c r="E1003" s="571"/>
      <c r="F1003" s="532"/>
      <c r="G1003" s="532"/>
      <c r="H1003" s="435" t="str">
        <f t="shared" ca="1" si="56"/>
        <v/>
      </c>
      <c r="I1003" s="519"/>
      <c r="J1003" s="519"/>
      <c r="K1003" s="436" t="str">
        <f t="shared" ca="1" si="57"/>
        <v/>
      </c>
      <c r="L1003" s="516"/>
      <c r="M1003" s="523" t="str">
        <f t="shared" si="58"/>
        <v/>
      </c>
      <c r="N1003" s="591"/>
      <c r="O1003" s="421"/>
    </row>
    <row r="1004" spans="1:15" ht="12.75" customHeight="1">
      <c r="A1004" s="571"/>
      <c r="B1004" s="514"/>
      <c r="C1004" s="514"/>
      <c r="D1004" s="516"/>
      <c r="E1004" s="571"/>
      <c r="F1004" s="532"/>
      <c r="G1004" s="532"/>
      <c r="H1004" s="435" t="str">
        <f t="shared" ca="1" si="56"/>
        <v/>
      </c>
      <c r="I1004" s="519"/>
      <c r="J1004" s="519"/>
      <c r="K1004" s="436" t="str">
        <f t="shared" ca="1" si="57"/>
        <v/>
      </c>
      <c r="L1004" s="516"/>
      <c r="M1004" s="523" t="str">
        <f t="shared" si="58"/>
        <v/>
      </c>
      <c r="N1004" s="591"/>
      <c r="O1004" s="421"/>
    </row>
    <row r="1005" spans="1:15" ht="12.75" customHeight="1">
      <c r="A1005" s="571"/>
      <c r="B1005" s="514"/>
      <c r="C1005" s="514"/>
      <c r="D1005" s="516"/>
      <c r="E1005" s="571"/>
      <c r="F1005" s="532"/>
      <c r="G1005" s="532"/>
      <c r="H1005" s="435" t="str">
        <f t="shared" ca="1" si="56"/>
        <v/>
      </c>
      <c r="I1005" s="519"/>
      <c r="J1005" s="519"/>
      <c r="K1005" s="436" t="str">
        <f t="shared" ca="1" si="57"/>
        <v/>
      </c>
      <c r="L1005" s="516"/>
      <c r="M1005" s="523" t="str">
        <f t="shared" si="58"/>
        <v/>
      </c>
      <c r="N1005" s="591"/>
      <c r="O1005" s="421"/>
    </row>
    <row r="1006" spans="1:15" ht="12.75" customHeight="1">
      <c r="A1006" s="571"/>
      <c r="B1006" s="514"/>
      <c r="C1006" s="514"/>
      <c r="D1006" s="516"/>
      <c r="E1006" s="571"/>
      <c r="F1006" s="532"/>
      <c r="G1006" s="532"/>
      <c r="H1006" s="435" t="str">
        <f t="shared" ca="1" si="56"/>
        <v/>
      </c>
      <c r="I1006" s="519"/>
      <c r="J1006" s="519"/>
      <c r="K1006" s="436" t="str">
        <f t="shared" ca="1" si="57"/>
        <v/>
      </c>
      <c r="L1006" s="516"/>
      <c r="M1006" s="523" t="str">
        <f t="shared" si="58"/>
        <v/>
      </c>
      <c r="N1006" s="591"/>
      <c r="O1006" s="421"/>
    </row>
    <row r="1007" spans="1:15" ht="12.75" customHeight="1">
      <c r="A1007" s="571"/>
      <c r="B1007" s="514"/>
      <c r="C1007" s="514"/>
      <c r="D1007" s="516"/>
      <c r="E1007" s="571"/>
      <c r="F1007" s="532"/>
      <c r="G1007" s="532"/>
      <c r="H1007" s="435" t="str">
        <f t="shared" ca="1" si="56"/>
        <v/>
      </c>
      <c r="I1007" s="519"/>
      <c r="J1007" s="519"/>
      <c r="K1007" s="436" t="str">
        <f t="shared" ca="1" si="57"/>
        <v/>
      </c>
      <c r="L1007" s="516"/>
      <c r="M1007" s="523" t="str">
        <f t="shared" si="58"/>
        <v/>
      </c>
      <c r="N1007" s="591"/>
      <c r="O1007" s="421"/>
    </row>
    <row r="1008" spans="1:15" ht="12.75" customHeight="1">
      <c r="A1008" s="571"/>
      <c r="B1008" s="514"/>
      <c r="C1008" s="514"/>
      <c r="D1008" s="516"/>
      <c r="E1008" s="571"/>
      <c r="F1008" s="532"/>
      <c r="G1008" s="532"/>
      <c r="H1008" s="435" t="str">
        <f t="shared" ca="1" si="56"/>
        <v/>
      </c>
      <c r="I1008" s="519"/>
      <c r="J1008" s="519"/>
      <c r="K1008" s="436" t="str">
        <f t="shared" ca="1" si="57"/>
        <v/>
      </c>
      <c r="L1008" s="516"/>
      <c r="M1008" s="523" t="str">
        <f t="shared" si="58"/>
        <v/>
      </c>
      <c r="N1008" s="591"/>
      <c r="O1008" s="421"/>
    </row>
    <row r="1009" spans="1:15" ht="12.75" customHeight="1">
      <c r="A1009" s="571"/>
      <c r="B1009" s="514"/>
      <c r="C1009" s="514"/>
      <c r="D1009" s="516"/>
      <c r="E1009" s="571"/>
      <c r="F1009" s="532"/>
      <c r="G1009" s="532"/>
      <c r="H1009" s="435" t="str">
        <f t="shared" ca="1" si="56"/>
        <v/>
      </c>
      <c r="I1009" s="519"/>
      <c r="J1009" s="519"/>
      <c r="K1009" s="436" t="str">
        <f t="shared" ca="1" si="57"/>
        <v/>
      </c>
      <c r="L1009" s="516"/>
      <c r="M1009" s="523" t="str">
        <f t="shared" si="58"/>
        <v/>
      </c>
      <c r="N1009" s="591"/>
      <c r="O1009" s="421"/>
    </row>
    <row r="1010" spans="1:15" ht="12.75" customHeight="1">
      <c r="A1010" s="571"/>
      <c r="B1010" s="514"/>
      <c r="C1010" s="514"/>
      <c r="D1010" s="516"/>
      <c r="E1010" s="571"/>
      <c r="F1010" s="532"/>
      <c r="G1010" s="532"/>
      <c r="H1010" s="435" t="str">
        <f t="shared" ca="1" si="56"/>
        <v/>
      </c>
      <c r="I1010" s="519"/>
      <c r="J1010" s="519"/>
      <c r="K1010" s="436" t="str">
        <f t="shared" ca="1" si="57"/>
        <v/>
      </c>
      <c r="L1010" s="516"/>
      <c r="M1010" s="523" t="str">
        <f t="shared" si="58"/>
        <v/>
      </c>
      <c r="N1010" s="591"/>
      <c r="O1010" s="421"/>
    </row>
    <row r="1011" spans="1:15" ht="12.75" customHeight="1">
      <c r="A1011" s="571"/>
      <c r="B1011" s="514"/>
      <c r="C1011" s="514"/>
      <c r="D1011" s="516"/>
      <c r="E1011" s="571"/>
      <c r="F1011" s="532"/>
      <c r="G1011" s="532"/>
      <c r="H1011" s="435" t="str">
        <f t="shared" ca="1" si="56"/>
        <v/>
      </c>
      <c r="I1011" s="519"/>
      <c r="J1011" s="519"/>
      <c r="K1011" s="436" t="str">
        <f t="shared" ca="1" si="57"/>
        <v/>
      </c>
      <c r="L1011" s="516"/>
      <c r="M1011" s="523" t="str">
        <f t="shared" si="58"/>
        <v/>
      </c>
      <c r="N1011" s="591"/>
      <c r="O1011" s="421"/>
    </row>
    <row r="1012" spans="1:15" ht="12.75" customHeight="1">
      <c r="A1012" s="571"/>
      <c r="B1012" s="514"/>
      <c r="C1012" s="514"/>
      <c r="D1012" s="516"/>
      <c r="E1012" s="571"/>
      <c r="F1012" s="532"/>
      <c r="G1012" s="532"/>
      <c r="H1012" s="435" t="str">
        <f t="shared" ca="1" si="56"/>
        <v/>
      </c>
      <c r="I1012" s="519"/>
      <c r="J1012" s="519"/>
      <c r="K1012" s="436" t="str">
        <f t="shared" ca="1" si="57"/>
        <v/>
      </c>
      <c r="L1012" s="516"/>
      <c r="M1012" s="523" t="str">
        <f t="shared" si="58"/>
        <v/>
      </c>
      <c r="N1012" s="591"/>
      <c r="O1012" s="421"/>
    </row>
    <row r="1013" spans="1:15" ht="12.75" customHeight="1">
      <c r="A1013" s="571"/>
      <c r="B1013" s="514"/>
      <c r="C1013" s="514"/>
      <c r="D1013" s="516"/>
      <c r="E1013" s="571"/>
      <c r="F1013" s="532"/>
      <c r="G1013" s="532"/>
      <c r="H1013" s="435" t="str">
        <f t="shared" ca="1" si="56"/>
        <v/>
      </c>
      <c r="I1013" s="519"/>
      <c r="J1013" s="519"/>
      <c r="K1013" s="436" t="str">
        <f t="shared" ca="1" si="57"/>
        <v/>
      </c>
      <c r="L1013" s="516"/>
      <c r="M1013" s="523" t="str">
        <f t="shared" si="58"/>
        <v/>
      </c>
      <c r="N1013" s="591"/>
      <c r="O1013" s="421"/>
    </row>
    <row r="1014" spans="1:15" ht="12.75" customHeight="1">
      <c r="A1014" s="571"/>
      <c r="B1014" s="514"/>
      <c r="C1014" s="514"/>
      <c r="D1014" s="516"/>
      <c r="E1014" s="571"/>
      <c r="F1014" s="532"/>
      <c r="G1014" s="532"/>
      <c r="H1014" s="435" t="str">
        <f t="shared" ca="1" si="56"/>
        <v/>
      </c>
      <c r="I1014" s="519"/>
      <c r="J1014" s="519"/>
      <c r="K1014" s="436" t="str">
        <f t="shared" ca="1" si="57"/>
        <v/>
      </c>
      <c r="L1014" s="516"/>
      <c r="M1014" s="523" t="str">
        <f t="shared" si="58"/>
        <v/>
      </c>
      <c r="N1014" s="591"/>
      <c r="O1014" s="421"/>
    </row>
    <row r="1015" spans="1:15" ht="12.75" customHeight="1">
      <c r="A1015" s="571"/>
      <c r="B1015" s="514"/>
      <c r="C1015" s="514"/>
      <c r="D1015" s="516"/>
      <c r="E1015" s="571"/>
      <c r="F1015" s="532"/>
      <c r="G1015" s="532"/>
      <c r="H1015" s="435" t="str">
        <f t="shared" ca="1" si="56"/>
        <v/>
      </c>
      <c r="I1015" s="519"/>
      <c r="J1015" s="519"/>
      <c r="K1015" s="436" t="str">
        <f t="shared" ca="1" si="57"/>
        <v/>
      </c>
      <c r="L1015" s="516"/>
      <c r="M1015" s="523" t="str">
        <f t="shared" si="58"/>
        <v/>
      </c>
      <c r="N1015" s="591"/>
      <c r="O1015" s="421"/>
    </row>
    <row r="1016" spans="1:15" ht="12.75" customHeight="1">
      <c r="A1016" s="571"/>
      <c r="B1016" s="514"/>
      <c r="C1016" s="514"/>
      <c r="D1016" s="516"/>
      <c r="E1016" s="571"/>
      <c r="F1016" s="532"/>
      <c r="G1016" s="532"/>
      <c r="H1016" s="435" t="str">
        <f t="shared" ca="1" si="56"/>
        <v/>
      </c>
      <c r="I1016" s="519"/>
      <c r="J1016" s="519"/>
      <c r="K1016" s="436" t="str">
        <f t="shared" ca="1" si="57"/>
        <v/>
      </c>
      <c r="L1016" s="516"/>
      <c r="M1016" s="523" t="str">
        <f t="shared" si="58"/>
        <v/>
      </c>
      <c r="N1016" s="591"/>
      <c r="O1016" s="421"/>
    </row>
    <row r="1017" spans="1:15" ht="12.75" customHeight="1">
      <c r="A1017" s="571"/>
      <c r="B1017" s="514"/>
      <c r="C1017" s="514"/>
      <c r="D1017" s="516"/>
      <c r="E1017" s="571"/>
      <c r="F1017" s="532"/>
      <c r="G1017" s="532"/>
      <c r="H1017" s="435" t="str">
        <f t="shared" ca="1" si="56"/>
        <v/>
      </c>
      <c r="I1017" s="519"/>
      <c r="J1017" s="519"/>
      <c r="K1017" s="436" t="str">
        <f t="shared" ca="1" si="57"/>
        <v/>
      </c>
      <c r="L1017" s="516"/>
      <c r="M1017" s="523" t="str">
        <f t="shared" si="58"/>
        <v/>
      </c>
      <c r="N1017" s="591"/>
      <c r="O1017" s="421"/>
    </row>
    <row r="1018" spans="1:15" ht="12.75" customHeight="1">
      <c r="A1018" s="571"/>
      <c r="B1018" s="514"/>
      <c r="C1018" s="514"/>
      <c r="D1018" s="516"/>
      <c r="E1018" s="571"/>
      <c r="F1018" s="532"/>
      <c r="G1018" s="532"/>
      <c r="H1018" s="435" t="str">
        <f t="shared" ca="1" si="56"/>
        <v/>
      </c>
      <c r="I1018" s="519"/>
      <c r="J1018" s="519"/>
      <c r="K1018" s="436" t="str">
        <f t="shared" ca="1" si="57"/>
        <v/>
      </c>
      <c r="L1018" s="516"/>
      <c r="M1018" s="523" t="str">
        <f t="shared" si="58"/>
        <v/>
      </c>
      <c r="N1018" s="591"/>
      <c r="O1018" s="421"/>
    </row>
    <row r="1019" spans="1:15" ht="12.75" customHeight="1">
      <c r="A1019" s="571"/>
      <c r="B1019" s="514"/>
      <c r="C1019" s="514"/>
      <c r="D1019" s="516"/>
      <c r="E1019" s="571"/>
      <c r="F1019" s="532"/>
      <c r="G1019" s="532"/>
      <c r="H1019" s="435" t="str">
        <f t="shared" ca="1" si="56"/>
        <v/>
      </c>
      <c r="I1019" s="519"/>
      <c r="J1019" s="519"/>
      <c r="K1019" s="436" t="str">
        <f t="shared" ca="1" si="57"/>
        <v/>
      </c>
      <c r="L1019" s="516"/>
      <c r="M1019" s="523" t="str">
        <f t="shared" si="58"/>
        <v/>
      </c>
      <c r="N1019" s="591"/>
      <c r="O1019" s="421"/>
    </row>
    <row r="1020" spans="1:15" ht="12.75" customHeight="1">
      <c r="A1020" s="571"/>
      <c r="B1020" s="514"/>
      <c r="C1020" s="514"/>
      <c r="D1020" s="516"/>
      <c r="E1020" s="571"/>
      <c r="F1020" s="532"/>
      <c r="G1020" s="532"/>
      <c r="H1020" s="435" t="str">
        <f t="shared" ref="H1020:H1083" ca="1" si="59">IF(A1020&lt;&gt;"",IF(INDIRECT(ADDRESS(ROW()-1,8))="",ROUND(SUM(INDIRECT(ADDRESS(ROW()-2,8)),F1020,-G1020),2),ROUND(SUM(INDIRECT(ADDRESS(ROW()-1,8)),F1020,-G1020),2)),"")</f>
        <v/>
      </c>
      <c r="I1020" s="519"/>
      <c r="J1020" s="519"/>
      <c r="K1020" s="436" t="str">
        <f t="shared" ca="1" si="57"/>
        <v/>
      </c>
      <c r="L1020" s="516"/>
      <c r="M1020" s="523" t="str">
        <f t="shared" si="58"/>
        <v/>
      </c>
      <c r="N1020" s="591"/>
      <c r="O1020" s="421"/>
    </row>
    <row r="1021" spans="1:15" ht="12.75" customHeight="1">
      <c r="A1021" s="571"/>
      <c r="B1021" s="514"/>
      <c r="C1021" s="514"/>
      <c r="D1021" s="516"/>
      <c r="E1021" s="571"/>
      <c r="F1021" s="532"/>
      <c r="G1021" s="532"/>
      <c r="H1021" s="435" t="str">
        <f t="shared" ca="1" si="59"/>
        <v/>
      </c>
      <c r="I1021" s="519"/>
      <c r="J1021" s="519"/>
      <c r="K1021" s="436" t="str">
        <f t="shared" ref="K1021:K1084" ca="1" si="60">IF(A1021&lt;&gt;"",IF(INDIRECT(ADDRESS(ROW()-1,11))="",ROUND(SUM(INDIRECT(ADDRESS(ROW()-2,11)),I1021,-J1021),2),ROUND(SUM(INDIRECT(ADDRESS(ROW()-1,11)),I1021,-J1021),2)),"")</f>
        <v/>
      </c>
      <c r="L1021" s="516"/>
      <c r="M1021" s="523" t="str">
        <f t="shared" si="58"/>
        <v/>
      </c>
      <c r="N1021" s="591"/>
      <c r="O1021" s="421"/>
    </row>
    <row r="1022" spans="1:15" ht="12.75" customHeight="1">
      <c r="A1022" s="571"/>
      <c r="B1022" s="514"/>
      <c r="C1022" s="514"/>
      <c r="D1022" s="516"/>
      <c r="E1022" s="571"/>
      <c r="F1022" s="532"/>
      <c r="G1022" s="532"/>
      <c r="H1022" s="435" t="str">
        <f t="shared" ca="1" si="59"/>
        <v/>
      </c>
      <c r="I1022" s="519"/>
      <c r="J1022" s="519"/>
      <c r="K1022" s="436" t="str">
        <f t="shared" ca="1" si="60"/>
        <v/>
      </c>
      <c r="L1022" s="516"/>
      <c r="M1022" s="523" t="str">
        <f t="shared" si="58"/>
        <v/>
      </c>
      <c r="N1022" s="591"/>
      <c r="O1022" s="421"/>
    </row>
    <row r="1023" spans="1:15" ht="12.75" customHeight="1">
      <c r="A1023" s="571"/>
      <c r="B1023" s="514"/>
      <c r="C1023" s="514"/>
      <c r="D1023" s="516"/>
      <c r="E1023" s="571"/>
      <c r="F1023" s="532"/>
      <c r="G1023" s="532"/>
      <c r="H1023" s="435" t="str">
        <f t="shared" ca="1" si="59"/>
        <v/>
      </c>
      <c r="I1023" s="519"/>
      <c r="J1023" s="519"/>
      <c r="K1023" s="436" t="str">
        <f t="shared" ca="1" si="60"/>
        <v/>
      </c>
      <c r="L1023" s="516"/>
      <c r="M1023" s="523" t="str">
        <f t="shared" si="58"/>
        <v/>
      </c>
      <c r="N1023" s="591"/>
      <c r="O1023" s="421"/>
    </row>
    <row r="1024" spans="1:15" ht="12.75" customHeight="1">
      <c r="A1024" s="571"/>
      <c r="B1024" s="514"/>
      <c r="C1024" s="514"/>
      <c r="D1024" s="516"/>
      <c r="E1024" s="571"/>
      <c r="F1024" s="532"/>
      <c r="G1024" s="532"/>
      <c r="H1024" s="435" t="str">
        <f t="shared" ca="1" si="59"/>
        <v/>
      </c>
      <c r="I1024" s="519"/>
      <c r="J1024" s="519"/>
      <c r="K1024" s="436" t="str">
        <f t="shared" ca="1" si="60"/>
        <v/>
      </c>
      <c r="L1024" s="516"/>
      <c r="M1024" s="523" t="str">
        <f t="shared" ref="M1024:M1087" si="61">IF(LEN(L1024)&gt;0,F1024+G1024+I1024+J1024,"")</f>
        <v/>
      </c>
      <c r="N1024" s="591"/>
      <c r="O1024" s="421"/>
    </row>
    <row r="1025" spans="1:15" ht="12.75" customHeight="1">
      <c r="A1025" s="571"/>
      <c r="B1025" s="514"/>
      <c r="C1025" s="514"/>
      <c r="D1025" s="516"/>
      <c r="E1025" s="571"/>
      <c r="F1025" s="532"/>
      <c r="G1025" s="532"/>
      <c r="H1025" s="435" t="str">
        <f t="shared" ca="1" si="59"/>
        <v/>
      </c>
      <c r="I1025" s="519"/>
      <c r="J1025" s="519"/>
      <c r="K1025" s="436" t="str">
        <f t="shared" ca="1" si="60"/>
        <v/>
      </c>
      <c r="L1025" s="516"/>
      <c r="M1025" s="523" t="str">
        <f t="shared" si="61"/>
        <v/>
      </c>
      <c r="N1025" s="591"/>
      <c r="O1025" s="421"/>
    </row>
    <row r="1026" spans="1:15" ht="12.75" customHeight="1">
      <c r="A1026" s="571"/>
      <c r="B1026" s="514"/>
      <c r="C1026" s="514"/>
      <c r="D1026" s="516"/>
      <c r="E1026" s="571"/>
      <c r="F1026" s="532"/>
      <c r="G1026" s="532"/>
      <c r="H1026" s="435" t="str">
        <f t="shared" ca="1" si="59"/>
        <v/>
      </c>
      <c r="I1026" s="519"/>
      <c r="J1026" s="519"/>
      <c r="K1026" s="436" t="str">
        <f t="shared" ca="1" si="60"/>
        <v/>
      </c>
      <c r="L1026" s="516"/>
      <c r="M1026" s="523" t="str">
        <f t="shared" si="61"/>
        <v/>
      </c>
      <c r="N1026" s="591"/>
      <c r="O1026" s="421"/>
    </row>
    <row r="1027" spans="1:15" ht="12.75" customHeight="1">
      <c r="A1027" s="571"/>
      <c r="B1027" s="514"/>
      <c r="C1027" s="514"/>
      <c r="D1027" s="516"/>
      <c r="E1027" s="571"/>
      <c r="F1027" s="532"/>
      <c r="G1027" s="532"/>
      <c r="H1027" s="435" t="str">
        <f t="shared" ca="1" si="59"/>
        <v/>
      </c>
      <c r="I1027" s="519"/>
      <c r="J1027" s="519"/>
      <c r="K1027" s="436" t="str">
        <f t="shared" ca="1" si="60"/>
        <v/>
      </c>
      <c r="L1027" s="516"/>
      <c r="M1027" s="523" t="str">
        <f t="shared" si="61"/>
        <v/>
      </c>
      <c r="N1027" s="591"/>
      <c r="O1027" s="421"/>
    </row>
    <row r="1028" spans="1:15" ht="12.75" customHeight="1">
      <c r="A1028" s="571"/>
      <c r="B1028" s="514"/>
      <c r="C1028" s="514"/>
      <c r="D1028" s="516"/>
      <c r="E1028" s="571"/>
      <c r="F1028" s="532"/>
      <c r="G1028" s="532"/>
      <c r="H1028" s="435" t="str">
        <f t="shared" ca="1" si="59"/>
        <v/>
      </c>
      <c r="I1028" s="519"/>
      <c r="J1028" s="519"/>
      <c r="K1028" s="436" t="str">
        <f t="shared" ca="1" si="60"/>
        <v/>
      </c>
      <c r="L1028" s="516"/>
      <c r="M1028" s="523" t="str">
        <f t="shared" si="61"/>
        <v/>
      </c>
      <c r="N1028" s="591"/>
      <c r="O1028" s="421"/>
    </row>
    <row r="1029" spans="1:15" ht="12.75" customHeight="1">
      <c r="A1029" s="571"/>
      <c r="B1029" s="514"/>
      <c r="C1029" s="514"/>
      <c r="D1029" s="516"/>
      <c r="E1029" s="571"/>
      <c r="F1029" s="532"/>
      <c r="G1029" s="532"/>
      <c r="H1029" s="435" t="str">
        <f t="shared" ca="1" si="59"/>
        <v/>
      </c>
      <c r="I1029" s="519"/>
      <c r="J1029" s="519"/>
      <c r="K1029" s="436" t="str">
        <f t="shared" ca="1" si="60"/>
        <v/>
      </c>
      <c r="L1029" s="516"/>
      <c r="M1029" s="523" t="str">
        <f t="shared" si="61"/>
        <v/>
      </c>
      <c r="N1029" s="591"/>
      <c r="O1029" s="421"/>
    </row>
    <row r="1030" spans="1:15" ht="12.75" customHeight="1">
      <c r="A1030" s="571"/>
      <c r="B1030" s="514"/>
      <c r="C1030" s="514"/>
      <c r="D1030" s="516"/>
      <c r="E1030" s="571"/>
      <c r="F1030" s="532"/>
      <c r="G1030" s="532"/>
      <c r="H1030" s="435" t="str">
        <f t="shared" ca="1" si="59"/>
        <v/>
      </c>
      <c r="I1030" s="519"/>
      <c r="J1030" s="519"/>
      <c r="K1030" s="436" t="str">
        <f t="shared" ca="1" si="60"/>
        <v/>
      </c>
      <c r="L1030" s="516"/>
      <c r="M1030" s="523" t="str">
        <f t="shared" si="61"/>
        <v/>
      </c>
      <c r="N1030" s="591"/>
      <c r="O1030" s="421"/>
    </row>
    <row r="1031" spans="1:15" ht="12.75" customHeight="1">
      <c r="A1031" s="571"/>
      <c r="B1031" s="514"/>
      <c r="C1031" s="514"/>
      <c r="D1031" s="516"/>
      <c r="E1031" s="571"/>
      <c r="F1031" s="532"/>
      <c r="G1031" s="532"/>
      <c r="H1031" s="435" t="str">
        <f t="shared" ca="1" si="59"/>
        <v/>
      </c>
      <c r="I1031" s="519"/>
      <c r="J1031" s="519"/>
      <c r="K1031" s="436" t="str">
        <f t="shared" ca="1" si="60"/>
        <v/>
      </c>
      <c r="L1031" s="516"/>
      <c r="M1031" s="523" t="str">
        <f t="shared" si="61"/>
        <v/>
      </c>
      <c r="N1031" s="591"/>
      <c r="O1031" s="421"/>
    </row>
    <row r="1032" spans="1:15" ht="12.75" customHeight="1">
      <c r="A1032" s="571"/>
      <c r="B1032" s="514"/>
      <c r="C1032" s="514"/>
      <c r="D1032" s="516"/>
      <c r="E1032" s="571"/>
      <c r="F1032" s="532"/>
      <c r="G1032" s="532"/>
      <c r="H1032" s="435" t="str">
        <f t="shared" ca="1" si="59"/>
        <v/>
      </c>
      <c r="I1032" s="519"/>
      <c r="J1032" s="519"/>
      <c r="K1032" s="436" t="str">
        <f t="shared" ca="1" si="60"/>
        <v/>
      </c>
      <c r="L1032" s="516"/>
      <c r="M1032" s="523" t="str">
        <f t="shared" si="61"/>
        <v/>
      </c>
      <c r="N1032" s="591"/>
      <c r="O1032" s="421"/>
    </row>
    <row r="1033" spans="1:15" ht="12.75" customHeight="1">
      <c r="A1033" s="571"/>
      <c r="B1033" s="514"/>
      <c r="C1033" s="514"/>
      <c r="D1033" s="516"/>
      <c r="E1033" s="571"/>
      <c r="F1033" s="532"/>
      <c r="G1033" s="532"/>
      <c r="H1033" s="435" t="str">
        <f t="shared" ca="1" si="59"/>
        <v/>
      </c>
      <c r="I1033" s="519"/>
      <c r="J1033" s="519"/>
      <c r="K1033" s="436" t="str">
        <f t="shared" ca="1" si="60"/>
        <v/>
      </c>
      <c r="L1033" s="516"/>
      <c r="M1033" s="523" t="str">
        <f t="shared" si="61"/>
        <v/>
      </c>
      <c r="N1033" s="591"/>
      <c r="O1033" s="421"/>
    </row>
    <row r="1034" spans="1:15" ht="12.75" customHeight="1">
      <c r="A1034" s="571"/>
      <c r="B1034" s="514"/>
      <c r="C1034" s="514"/>
      <c r="D1034" s="516"/>
      <c r="E1034" s="571"/>
      <c r="F1034" s="532"/>
      <c r="G1034" s="532"/>
      <c r="H1034" s="435" t="str">
        <f t="shared" ca="1" si="59"/>
        <v/>
      </c>
      <c r="I1034" s="519"/>
      <c r="J1034" s="519"/>
      <c r="K1034" s="436" t="str">
        <f t="shared" ca="1" si="60"/>
        <v/>
      </c>
      <c r="L1034" s="516"/>
      <c r="M1034" s="523" t="str">
        <f t="shared" si="61"/>
        <v/>
      </c>
      <c r="N1034" s="591"/>
      <c r="O1034" s="421"/>
    </row>
    <row r="1035" spans="1:15" ht="12.75" customHeight="1">
      <c r="A1035" s="571"/>
      <c r="B1035" s="514"/>
      <c r="C1035" s="514"/>
      <c r="D1035" s="516"/>
      <c r="E1035" s="571"/>
      <c r="F1035" s="532"/>
      <c r="G1035" s="532"/>
      <c r="H1035" s="435" t="str">
        <f t="shared" ca="1" si="59"/>
        <v/>
      </c>
      <c r="I1035" s="519"/>
      <c r="J1035" s="519"/>
      <c r="K1035" s="436" t="str">
        <f t="shared" ca="1" si="60"/>
        <v/>
      </c>
      <c r="L1035" s="516"/>
      <c r="M1035" s="523" t="str">
        <f t="shared" si="61"/>
        <v/>
      </c>
      <c r="N1035" s="591"/>
      <c r="O1035" s="421"/>
    </row>
    <row r="1036" spans="1:15" ht="12.75" customHeight="1">
      <c r="A1036" s="571"/>
      <c r="B1036" s="514"/>
      <c r="C1036" s="514"/>
      <c r="D1036" s="516"/>
      <c r="E1036" s="571"/>
      <c r="F1036" s="532"/>
      <c r="G1036" s="532"/>
      <c r="H1036" s="435" t="str">
        <f t="shared" ca="1" si="59"/>
        <v/>
      </c>
      <c r="I1036" s="519"/>
      <c r="J1036" s="519"/>
      <c r="K1036" s="436" t="str">
        <f t="shared" ca="1" si="60"/>
        <v/>
      </c>
      <c r="L1036" s="516"/>
      <c r="M1036" s="523" t="str">
        <f t="shared" si="61"/>
        <v/>
      </c>
      <c r="N1036" s="591"/>
      <c r="O1036" s="421"/>
    </row>
    <row r="1037" spans="1:15" ht="12.75" customHeight="1">
      <c r="A1037" s="571"/>
      <c r="B1037" s="514"/>
      <c r="C1037" s="514"/>
      <c r="D1037" s="516"/>
      <c r="E1037" s="571"/>
      <c r="F1037" s="532"/>
      <c r="G1037" s="532"/>
      <c r="H1037" s="435" t="str">
        <f t="shared" ca="1" si="59"/>
        <v/>
      </c>
      <c r="I1037" s="519"/>
      <c r="J1037" s="519"/>
      <c r="K1037" s="436" t="str">
        <f t="shared" ca="1" si="60"/>
        <v/>
      </c>
      <c r="L1037" s="516"/>
      <c r="M1037" s="523" t="str">
        <f t="shared" si="61"/>
        <v/>
      </c>
      <c r="N1037" s="591"/>
      <c r="O1037" s="421"/>
    </row>
    <row r="1038" spans="1:15" ht="12.75" customHeight="1">
      <c r="A1038" s="571"/>
      <c r="B1038" s="514"/>
      <c r="C1038" s="514"/>
      <c r="D1038" s="516"/>
      <c r="E1038" s="571"/>
      <c r="F1038" s="532"/>
      <c r="G1038" s="532"/>
      <c r="H1038" s="435" t="str">
        <f t="shared" ca="1" si="59"/>
        <v/>
      </c>
      <c r="I1038" s="519"/>
      <c r="J1038" s="519"/>
      <c r="K1038" s="436" t="str">
        <f t="shared" ca="1" si="60"/>
        <v/>
      </c>
      <c r="L1038" s="516"/>
      <c r="M1038" s="523" t="str">
        <f t="shared" si="61"/>
        <v/>
      </c>
      <c r="N1038" s="591"/>
      <c r="O1038" s="421"/>
    </row>
    <row r="1039" spans="1:15" ht="12.75" customHeight="1">
      <c r="A1039" s="571"/>
      <c r="B1039" s="514"/>
      <c r="C1039" s="514"/>
      <c r="D1039" s="516"/>
      <c r="E1039" s="571"/>
      <c r="F1039" s="532"/>
      <c r="G1039" s="532"/>
      <c r="H1039" s="435" t="str">
        <f t="shared" ca="1" si="59"/>
        <v/>
      </c>
      <c r="I1039" s="519"/>
      <c r="J1039" s="519"/>
      <c r="K1039" s="436" t="str">
        <f t="shared" ca="1" si="60"/>
        <v/>
      </c>
      <c r="L1039" s="516"/>
      <c r="M1039" s="523" t="str">
        <f t="shared" si="61"/>
        <v/>
      </c>
      <c r="N1039" s="591"/>
      <c r="O1039" s="421"/>
    </row>
    <row r="1040" spans="1:15" ht="12.75" customHeight="1">
      <c r="A1040" s="571"/>
      <c r="B1040" s="514"/>
      <c r="C1040" s="514"/>
      <c r="D1040" s="516"/>
      <c r="E1040" s="571"/>
      <c r="F1040" s="532"/>
      <c r="G1040" s="532"/>
      <c r="H1040" s="435" t="str">
        <f t="shared" ca="1" si="59"/>
        <v/>
      </c>
      <c r="I1040" s="519"/>
      <c r="J1040" s="519"/>
      <c r="K1040" s="436" t="str">
        <f t="shared" ca="1" si="60"/>
        <v/>
      </c>
      <c r="L1040" s="516"/>
      <c r="M1040" s="523" t="str">
        <f t="shared" si="61"/>
        <v/>
      </c>
      <c r="N1040" s="591"/>
      <c r="O1040" s="421"/>
    </row>
    <row r="1041" spans="1:15" ht="12.75" customHeight="1">
      <c r="A1041" s="571"/>
      <c r="B1041" s="514"/>
      <c r="C1041" s="514"/>
      <c r="D1041" s="516"/>
      <c r="E1041" s="571"/>
      <c r="F1041" s="532"/>
      <c r="G1041" s="532"/>
      <c r="H1041" s="435" t="str">
        <f t="shared" ca="1" si="59"/>
        <v/>
      </c>
      <c r="I1041" s="519"/>
      <c r="J1041" s="519"/>
      <c r="K1041" s="436" t="str">
        <f t="shared" ca="1" si="60"/>
        <v/>
      </c>
      <c r="L1041" s="516"/>
      <c r="M1041" s="523" t="str">
        <f t="shared" si="61"/>
        <v/>
      </c>
      <c r="N1041" s="591"/>
      <c r="O1041" s="421"/>
    </row>
    <row r="1042" spans="1:15" ht="12.75" customHeight="1">
      <c r="A1042" s="571"/>
      <c r="B1042" s="514"/>
      <c r="C1042" s="514"/>
      <c r="D1042" s="516"/>
      <c r="E1042" s="571"/>
      <c r="F1042" s="532"/>
      <c r="G1042" s="532"/>
      <c r="H1042" s="435" t="str">
        <f t="shared" ca="1" si="59"/>
        <v/>
      </c>
      <c r="I1042" s="519"/>
      <c r="J1042" s="519"/>
      <c r="K1042" s="436" t="str">
        <f t="shared" ca="1" si="60"/>
        <v/>
      </c>
      <c r="L1042" s="516"/>
      <c r="M1042" s="523" t="str">
        <f t="shared" si="61"/>
        <v/>
      </c>
      <c r="N1042" s="591"/>
      <c r="O1042" s="421"/>
    </row>
    <row r="1043" spans="1:15" ht="12.75" customHeight="1">
      <c r="A1043" s="571"/>
      <c r="B1043" s="514"/>
      <c r="C1043" s="514"/>
      <c r="D1043" s="516"/>
      <c r="E1043" s="571"/>
      <c r="F1043" s="532"/>
      <c r="G1043" s="532"/>
      <c r="H1043" s="435" t="str">
        <f t="shared" ca="1" si="59"/>
        <v/>
      </c>
      <c r="I1043" s="519"/>
      <c r="J1043" s="519"/>
      <c r="K1043" s="436" t="str">
        <f t="shared" ca="1" si="60"/>
        <v/>
      </c>
      <c r="L1043" s="516"/>
      <c r="M1043" s="523" t="str">
        <f t="shared" si="61"/>
        <v/>
      </c>
      <c r="N1043" s="591"/>
      <c r="O1043" s="421"/>
    </row>
    <row r="1044" spans="1:15" ht="12.75" customHeight="1">
      <c r="A1044" s="571"/>
      <c r="B1044" s="514"/>
      <c r="C1044" s="514"/>
      <c r="D1044" s="516"/>
      <c r="E1044" s="571"/>
      <c r="F1044" s="532"/>
      <c r="G1044" s="532"/>
      <c r="H1044" s="435" t="str">
        <f t="shared" ca="1" si="59"/>
        <v/>
      </c>
      <c r="I1044" s="519"/>
      <c r="J1044" s="519"/>
      <c r="K1044" s="436" t="str">
        <f t="shared" ca="1" si="60"/>
        <v/>
      </c>
      <c r="L1044" s="516"/>
      <c r="M1044" s="523" t="str">
        <f t="shared" si="61"/>
        <v/>
      </c>
      <c r="N1044" s="591"/>
      <c r="O1044" s="421"/>
    </row>
    <row r="1045" spans="1:15" ht="12.75" customHeight="1">
      <c r="A1045" s="571"/>
      <c r="B1045" s="514"/>
      <c r="C1045" s="514"/>
      <c r="D1045" s="516"/>
      <c r="E1045" s="571"/>
      <c r="F1045" s="519"/>
      <c r="G1045" s="519"/>
      <c r="H1045" s="435" t="str">
        <f t="shared" ca="1" si="59"/>
        <v/>
      </c>
      <c r="I1045" s="519"/>
      <c r="J1045" s="519"/>
      <c r="K1045" s="436" t="str">
        <f t="shared" ca="1" si="60"/>
        <v/>
      </c>
      <c r="L1045" s="516"/>
      <c r="M1045" s="523" t="str">
        <f t="shared" si="61"/>
        <v/>
      </c>
      <c r="N1045" s="591"/>
      <c r="O1045" s="421"/>
    </row>
    <row r="1046" spans="1:15" ht="12.75" customHeight="1">
      <c r="A1046" s="571"/>
      <c r="B1046" s="514"/>
      <c r="C1046" s="514"/>
      <c r="D1046" s="516"/>
      <c r="E1046" s="571"/>
      <c r="F1046" s="519"/>
      <c r="G1046" s="519"/>
      <c r="H1046" s="435" t="str">
        <f t="shared" ca="1" si="59"/>
        <v/>
      </c>
      <c r="I1046" s="519"/>
      <c r="J1046" s="519"/>
      <c r="K1046" s="436" t="str">
        <f t="shared" ca="1" si="60"/>
        <v/>
      </c>
      <c r="L1046" s="516"/>
      <c r="M1046" s="523" t="str">
        <f t="shared" si="61"/>
        <v/>
      </c>
      <c r="N1046" s="591"/>
      <c r="O1046" s="421"/>
    </row>
    <row r="1047" spans="1:15" ht="12.75" customHeight="1">
      <c r="A1047" s="571"/>
      <c r="B1047" s="514"/>
      <c r="C1047" s="514"/>
      <c r="D1047" s="516"/>
      <c r="E1047" s="571"/>
      <c r="F1047" s="519"/>
      <c r="G1047" s="519"/>
      <c r="H1047" s="435" t="str">
        <f t="shared" ca="1" si="59"/>
        <v/>
      </c>
      <c r="I1047" s="519"/>
      <c r="J1047" s="519"/>
      <c r="K1047" s="436" t="str">
        <f t="shared" ca="1" si="60"/>
        <v/>
      </c>
      <c r="L1047" s="516"/>
      <c r="M1047" s="523" t="str">
        <f t="shared" si="61"/>
        <v/>
      </c>
      <c r="N1047" s="591"/>
      <c r="O1047" s="421"/>
    </row>
    <row r="1048" spans="1:15" ht="12.75" customHeight="1">
      <c r="A1048" s="571"/>
      <c r="B1048" s="514"/>
      <c r="C1048" s="514"/>
      <c r="D1048" s="516"/>
      <c r="E1048" s="571"/>
      <c r="F1048" s="519"/>
      <c r="G1048" s="519"/>
      <c r="H1048" s="435" t="str">
        <f t="shared" ca="1" si="59"/>
        <v/>
      </c>
      <c r="I1048" s="519"/>
      <c r="J1048" s="519"/>
      <c r="K1048" s="436" t="str">
        <f t="shared" ca="1" si="60"/>
        <v/>
      </c>
      <c r="L1048" s="516"/>
      <c r="M1048" s="523" t="str">
        <f t="shared" si="61"/>
        <v/>
      </c>
      <c r="N1048" s="591"/>
      <c r="O1048" s="421"/>
    </row>
    <row r="1049" spans="1:15" ht="12.75" customHeight="1">
      <c r="A1049" s="571"/>
      <c r="B1049" s="514"/>
      <c r="C1049" s="514"/>
      <c r="D1049" s="516"/>
      <c r="E1049" s="571"/>
      <c r="F1049" s="519"/>
      <c r="G1049" s="519"/>
      <c r="H1049" s="435" t="str">
        <f t="shared" ca="1" si="59"/>
        <v/>
      </c>
      <c r="I1049" s="519"/>
      <c r="J1049" s="519"/>
      <c r="K1049" s="436" t="str">
        <f t="shared" ca="1" si="60"/>
        <v/>
      </c>
      <c r="L1049" s="516"/>
      <c r="M1049" s="523" t="str">
        <f t="shared" si="61"/>
        <v/>
      </c>
      <c r="N1049" s="591"/>
      <c r="O1049" s="421"/>
    </row>
    <row r="1050" spans="1:15" ht="12.75" customHeight="1">
      <c r="A1050" s="571"/>
      <c r="B1050" s="514"/>
      <c r="C1050" s="514"/>
      <c r="D1050" s="516"/>
      <c r="E1050" s="571"/>
      <c r="F1050" s="519"/>
      <c r="G1050" s="519"/>
      <c r="H1050" s="435" t="str">
        <f t="shared" ca="1" si="59"/>
        <v/>
      </c>
      <c r="I1050" s="519"/>
      <c r="J1050" s="519"/>
      <c r="K1050" s="436" t="str">
        <f t="shared" ca="1" si="60"/>
        <v/>
      </c>
      <c r="L1050" s="516"/>
      <c r="M1050" s="523" t="str">
        <f t="shared" si="61"/>
        <v/>
      </c>
      <c r="N1050" s="591"/>
      <c r="O1050" s="421"/>
    </row>
    <row r="1051" spans="1:15" ht="12.75" customHeight="1">
      <c r="A1051" s="571"/>
      <c r="B1051" s="514"/>
      <c r="C1051" s="514"/>
      <c r="D1051" s="516"/>
      <c r="E1051" s="571"/>
      <c r="F1051" s="519"/>
      <c r="G1051" s="519"/>
      <c r="H1051" s="435" t="str">
        <f t="shared" ca="1" si="59"/>
        <v/>
      </c>
      <c r="I1051" s="519"/>
      <c r="J1051" s="519"/>
      <c r="K1051" s="436" t="str">
        <f t="shared" ca="1" si="60"/>
        <v/>
      </c>
      <c r="L1051" s="516"/>
      <c r="M1051" s="523" t="str">
        <f t="shared" si="61"/>
        <v/>
      </c>
      <c r="N1051" s="591"/>
      <c r="O1051" s="421"/>
    </row>
    <row r="1052" spans="1:15" ht="12.75" customHeight="1">
      <c r="A1052" s="571"/>
      <c r="B1052" s="514"/>
      <c r="C1052" s="514"/>
      <c r="D1052" s="516"/>
      <c r="E1052" s="571"/>
      <c r="F1052" s="519"/>
      <c r="G1052" s="519"/>
      <c r="H1052" s="435" t="str">
        <f t="shared" ca="1" si="59"/>
        <v/>
      </c>
      <c r="I1052" s="519"/>
      <c r="J1052" s="519"/>
      <c r="K1052" s="436" t="str">
        <f t="shared" ca="1" si="60"/>
        <v/>
      </c>
      <c r="L1052" s="516"/>
      <c r="M1052" s="523" t="str">
        <f t="shared" si="61"/>
        <v/>
      </c>
      <c r="N1052" s="591"/>
      <c r="O1052" s="421"/>
    </row>
    <row r="1053" spans="1:15" ht="12.75" customHeight="1">
      <c r="A1053" s="571"/>
      <c r="B1053" s="514"/>
      <c r="C1053" s="514"/>
      <c r="D1053" s="516"/>
      <c r="E1053" s="571"/>
      <c r="F1053" s="519"/>
      <c r="G1053" s="519"/>
      <c r="H1053" s="435" t="str">
        <f t="shared" ca="1" si="59"/>
        <v/>
      </c>
      <c r="I1053" s="519"/>
      <c r="J1053" s="519"/>
      <c r="K1053" s="436" t="str">
        <f t="shared" ca="1" si="60"/>
        <v/>
      </c>
      <c r="L1053" s="516"/>
      <c r="M1053" s="523" t="str">
        <f t="shared" si="61"/>
        <v/>
      </c>
      <c r="N1053" s="591"/>
      <c r="O1053" s="421"/>
    </row>
    <row r="1054" spans="1:15" ht="12.75" customHeight="1">
      <c r="A1054" s="571"/>
      <c r="B1054" s="514"/>
      <c r="C1054" s="514"/>
      <c r="D1054" s="516"/>
      <c r="E1054" s="571"/>
      <c r="F1054" s="519"/>
      <c r="G1054" s="519"/>
      <c r="H1054" s="435" t="str">
        <f t="shared" ca="1" si="59"/>
        <v/>
      </c>
      <c r="I1054" s="519"/>
      <c r="J1054" s="519"/>
      <c r="K1054" s="436" t="str">
        <f t="shared" ca="1" si="60"/>
        <v/>
      </c>
      <c r="L1054" s="516"/>
      <c r="M1054" s="523" t="str">
        <f t="shared" si="61"/>
        <v/>
      </c>
      <c r="N1054" s="591"/>
      <c r="O1054" s="421"/>
    </row>
    <row r="1055" spans="1:15" ht="12.75" customHeight="1">
      <c r="A1055" s="571"/>
      <c r="B1055" s="514"/>
      <c r="C1055" s="514"/>
      <c r="D1055" s="516"/>
      <c r="E1055" s="571"/>
      <c r="F1055" s="519"/>
      <c r="G1055" s="519"/>
      <c r="H1055" s="435" t="str">
        <f t="shared" ca="1" si="59"/>
        <v/>
      </c>
      <c r="I1055" s="519"/>
      <c r="J1055" s="519"/>
      <c r="K1055" s="436" t="str">
        <f t="shared" ca="1" si="60"/>
        <v/>
      </c>
      <c r="L1055" s="516"/>
      <c r="M1055" s="523" t="str">
        <f t="shared" si="61"/>
        <v/>
      </c>
      <c r="N1055" s="591"/>
      <c r="O1055" s="421"/>
    </row>
    <row r="1056" spans="1:15" ht="12.75" customHeight="1">
      <c r="A1056" s="571"/>
      <c r="B1056" s="514"/>
      <c r="C1056" s="514"/>
      <c r="D1056" s="516"/>
      <c r="E1056" s="571"/>
      <c r="F1056" s="519"/>
      <c r="G1056" s="519"/>
      <c r="H1056" s="435" t="str">
        <f t="shared" ca="1" si="59"/>
        <v/>
      </c>
      <c r="I1056" s="519"/>
      <c r="J1056" s="519"/>
      <c r="K1056" s="436" t="str">
        <f t="shared" ca="1" si="60"/>
        <v/>
      </c>
      <c r="L1056" s="516"/>
      <c r="M1056" s="523" t="str">
        <f t="shared" si="61"/>
        <v/>
      </c>
      <c r="N1056" s="591"/>
      <c r="O1056" s="421"/>
    </row>
    <row r="1057" spans="1:15" ht="12.75" customHeight="1">
      <c r="A1057" s="571"/>
      <c r="B1057" s="514"/>
      <c r="C1057" s="514"/>
      <c r="D1057" s="516"/>
      <c r="E1057" s="571"/>
      <c r="F1057" s="519"/>
      <c r="G1057" s="519"/>
      <c r="H1057" s="435" t="str">
        <f t="shared" ca="1" si="59"/>
        <v/>
      </c>
      <c r="I1057" s="519"/>
      <c r="J1057" s="519"/>
      <c r="K1057" s="436" t="str">
        <f t="shared" ca="1" si="60"/>
        <v/>
      </c>
      <c r="L1057" s="516"/>
      <c r="M1057" s="523" t="str">
        <f t="shared" si="61"/>
        <v/>
      </c>
      <c r="N1057" s="591"/>
      <c r="O1057" s="421"/>
    </row>
    <row r="1058" spans="1:15" ht="12.75" customHeight="1">
      <c r="A1058" s="571"/>
      <c r="B1058" s="514"/>
      <c r="C1058" s="514"/>
      <c r="D1058" s="516"/>
      <c r="E1058" s="571"/>
      <c r="F1058" s="519"/>
      <c r="G1058" s="519"/>
      <c r="H1058" s="435" t="str">
        <f t="shared" ca="1" si="59"/>
        <v/>
      </c>
      <c r="I1058" s="519"/>
      <c r="J1058" s="519"/>
      <c r="K1058" s="436" t="str">
        <f t="shared" ca="1" si="60"/>
        <v/>
      </c>
      <c r="L1058" s="516"/>
      <c r="M1058" s="523" t="str">
        <f t="shared" si="61"/>
        <v/>
      </c>
      <c r="N1058" s="591"/>
      <c r="O1058" s="421"/>
    </row>
    <row r="1059" spans="1:15" ht="12.75" customHeight="1">
      <c r="A1059" s="571"/>
      <c r="B1059" s="514"/>
      <c r="C1059" s="514"/>
      <c r="D1059" s="516"/>
      <c r="E1059" s="571"/>
      <c r="F1059" s="519"/>
      <c r="G1059" s="519"/>
      <c r="H1059" s="435" t="str">
        <f t="shared" ca="1" si="59"/>
        <v/>
      </c>
      <c r="I1059" s="519"/>
      <c r="J1059" s="519"/>
      <c r="K1059" s="436" t="str">
        <f t="shared" ca="1" si="60"/>
        <v/>
      </c>
      <c r="L1059" s="516"/>
      <c r="M1059" s="523" t="str">
        <f t="shared" si="61"/>
        <v/>
      </c>
      <c r="N1059" s="591"/>
      <c r="O1059" s="421"/>
    </row>
    <row r="1060" spans="1:15" ht="12.75" customHeight="1">
      <c r="A1060" s="571"/>
      <c r="B1060" s="514"/>
      <c r="C1060" s="514"/>
      <c r="D1060" s="516"/>
      <c r="E1060" s="571"/>
      <c r="F1060" s="519"/>
      <c r="G1060" s="519"/>
      <c r="H1060" s="435" t="str">
        <f t="shared" ca="1" si="59"/>
        <v/>
      </c>
      <c r="I1060" s="519"/>
      <c r="J1060" s="519"/>
      <c r="K1060" s="436" t="str">
        <f t="shared" ca="1" si="60"/>
        <v/>
      </c>
      <c r="L1060" s="516"/>
      <c r="M1060" s="523" t="str">
        <f t="shared" si="61"/>
        <v/>
      </c>
      <c r="N1060" s="591"/>
      <c r="O1060" s="421"/>
    </row>
    <row r="1061" spans="1:15" ht="12.75" customHeight="1">
      <c r="A1061" s="571"/>
      <c r="B1061" s="514"/>
      <c r="C1061" s="514"/>
      <c r="D1061" s="516"/>
      <c r="E1061" s="571"/>
      <c r="F1061" s="519"/>
      <c r="G1061" s="519"/>
      <c r="H1061" s="435" t="str">
        <f t="shared" ca="1" si="59"/>
        <v/>
      </c>
      <c r="I1061" s="519"/>
      <c r="J1061" s="519"/>
      <c r="K1061" s="436" t="str">
        <f t="shared" ca="1" si="60"/>
        <v/>
      </c>
      <c r="L1061" s="516"/>
      <c r="M1061" s="523" t="str">
        <f t="shared" si="61"/>
        <v/>
      </c>
      <c r="N1061" s="591"/>
      <c r="O1061" s="421"/>
    </row>
    <row r="1062" spans="1:15" ht="12.75" customHeight="1">
      <c r="A1062" s="571"/>
      <c r="B1062" s="514"/>
      <c r="C1062" s="514"/>
      <c r="D1062" s="516"/>
      <c r="E1062" s="571"/>
      <c r="F1062" s="519"/>
      <c r="G1062" s="519"/>
      <c r="H1062" s="435" t="str">
        <f t="shared" ca="1" si="59"/>
        <v/>
      </c>
      <c r="I1062" s="519"/>
      <c r="J1062" s="519"/>
      <c r="K1062" s="436" t="str">
        <f t="shared" ca="1" si="60"/>
        <v/>
      </c>
      <c r="L1062" s="516"/>
      <c r="M1062" s="523" t="str">
        <f t="shared" si="61"/>
        <v/>
      </c>
      <c r="N1062" s="591"/>
      <c r="O1062" s="421"/>
    </row>
    <row r="1063" spans="1:15" ht="12.75" customHeight="1">
      <c r="A1063" s="571"/>
      <c r="B1063" s="514"/>
      <c r="C1063" s="514"/>
      <c r="D1063" s="516"/>
      <c r="E1063" s="571"/>
      <c r="F1063" s="519"/>
      <c r="G1063" s="519"/>
      <c r="H1063" s="435" t="str">
        <f t="shared" ca="1" si="59"/>
        <v/>
      </c>
      <c r="I1063" s="519"/>
      <c r="J1063" s="519"/>
      <c r="K1063" s="436" t="str">
        <f t="shared" ca="1" si="60"/>
        <v/>
      </c>
      <c r="L1063" s="516"/>
      <c r="M1063" s="523" t="str">
        <f t="shared" si="61"/>
        <v/>
      </c>
      <c r="N1063" s="591"/>
      <c r="O1063" s="421"/>
    </row>
    <row r="1064" spans="1:15" ht="12.75" customHeight="1">
      <c r="A1064" s="571"/>
      <c r="B1064" s="514"/>
      <c r="C1064" s="514"/>
      <c r="D1064" s="516"/>
      <c r="E1064" s="571"/>
      <c r="F1064" s="519"/>
      <c r="G1064" s="519"/>
      <c r="H1064" s="435" t="str">
        <f t="shared" ca="1" si="59"/>
        <v/>
      </c>
      <c r="I1064" s="519"/>
      <c r="J1064" s="519"/>
      <c r="K1064" s="436" t="str">
        <f t="shared" ca="1" si="60"/>
        <v/>
      </c>
      <c r="L1064" s="516"/>
      <c r="M1064" s="523" t="str">
        <f t="shared" si="61"/>
        <v/>
      </c>
      <c r="N1064" s="591"/>
      <c r="O1064" s="421"/>
    </row>
    <row r="1065" spans="1:15" ht="12.75" customHeight="1">
      <c r="A1065" s="571"/>
      <c r="B1065" s="514"/>
      <c r="C1065" s="514"/>
      <c r="D1065" s="516"/>
      <c r="E1065" s="571"/>
      <c r="F1065" s="519"/>
      <c r="G1065" s="519"/>
      <c r="H1065" s="435" t="str">
        <f t="shared" ca="1" si="59"/>
        <v/>
      </c>
      <c r="I1065" s="519"/>
      <c r="J1065" s="519"/>
      <c r="K1065" s="436" t="str">
        <f t="shared" ca="1" si="60"/>
        <v/>
      </c>
      <c r="L1065" s="516"/>
      <c r="M1065" s="523" t="str">
        <f t="shared" si="61"/>
        <v/>
      </c>
      <c r="N1065" s="591"/>
      <c r="O1065" s="421"/>
    </row>
    <row r="1066" spans="1:15" ht="12.75" customHeight="1">
      <c r="A1066" s="571"/>
      <c r="B1066" s="514"/>
      <c r="C1066" s="514"/>
      <c r="D1066" s="516"/>
      <c r="E1066" s="571"/>
      <c r="F1066" s="519"/>
      <c r="G1066" s="519"/>
      <c r="H1066" s="435" t="str">
        <f t="shared" ca="1" si="59"/>
        <v/>
      </c>
      <c r="I1066" s="519"/>
      <c r="J1066" s="519"/>
      <c r="K1066" s="436" t="str">
        <f t="shared" ca="1" si="60"/>
        <v/>
      </c>
      <c r="L1066" s="516"/>
      <c r="M1066" s="523" t="str">
        <f t="shared" si="61"/>
        <v/>
      </c>
      <c r="N1066" s="591"/>
      <c r="O1066" s="421"/>
    </row>
    <row r="1067" spans="1:15" ht="12.75" customHeight="1">
      <c r="A1067" s="571"/>
      <c r="B1067" s="514"/>
      <c r="C1067" s="514"/>
      <c r="D1067" s="516"/>
      <c r="E1067" s="571"/>
      <c r="F1067" s="519"/>
      <c r="G1067" s="519"/>
      <c r="H1067" s="435" t="str">
        <f t="shared" ca="1" si="59"/>
        <v/>
      </c>
      <c r="I1067" s="519"/>
      <c r="J1067" s="519"/>
      <c r="K1067" s="436" t="str">
        <f t="shared" ca="1" si="60"/>
        <v/>
      </c>
      <c r="L1067" s="516"/>
      <c r="M1067" s="523" t="str">
        <f t="shared" si="61"/>
        <v/>
      </c>
      <c r="N1067" s="591"/>
      <c r="O1067" s="421"/>
    </row>
    <row r="1068" spans="1:15" ht="12.75" customHeight="1">
      <c r="A1068" s="571"/>
      <c r="B1068" s="514"/>
      <c r="C1068" s="514"/>
      <c r="D1068" s="516"/>
      <c r="E1068" s="571"/>
      <c r="F1068" s="519"/>
      <c r="G1068" s="519"/>
      <c r="H1068" s="435" t="str">
        <f t="shared" ca="1" si="59"/>
        <v/>
      </c>
      <c r="I1068" s="519"/>
      <c r="J1068" s="519"/>
      <c r="K1068" s="436" t="str">
        <f t="shared" ca="1" si="60"/>
        <v/>
      </c>
      <c r="L1068" s="516"/>
      <c r="M1068" s="523" t="str">
        <f t="shared" si="61"/>
        <v/>
      </c>
      <c r="N1068" s="591"/>
      <c r="O1068" s="421"/>
    </row>
    <row r="1069" spans="1:15" ht="12.75" customHeight="1">
      <c r="A1069" s="571"/>
      <c r="B1069" s="514"/>
      <c r="C1069" s="514"/>
      <c r="D1069" s="516"/>
      <c r="E1069" s="571"/>
      <c r="F1069" s="519"/>
      <c r="G1069" s="519"/>
      <c r="H1069" s="435" t="str">
        <f t="shared" ca="1" si="59"/>
        <v/>
      </c>
      <c r="I1069" s="519"/>
      <c r="J1069" s="519"/>
      <c r="K1069" s="436" t="str">
        <f t="shared" ca="1" si="60"/>
        <v/>
      </c>
      <c r="L1069" s="516"/>
      <c r="M1069" s="523" t="str">
        <f t="shared" si="61"/>
        <v/>
      </c>
      <c r="N1069" s="591"/>
      <c r="O1069" s="421"/>
    </row>
    <row r="1070" spans="1:15" ht="12.75" customHeight="1">
      <c r="A1070" s="571"/>
      <c r="B1070" s="514"/>
      <c r="C1070" s="514"/>
      <c r="D1070" s="516"/>
      <c r="E1070" s="571"/>
      <c r="F1070" s="519"/>
      <c r="G1070" s="519"/>
      <c r="H1070" s="435" t="str">
        <f t="shared" ca="1" si="59"/>
        <v/>
      </c>
      <c r="I1070" s="519"/>
      <c r="J1070" s="519"/>
      <c r="K1070" s="436" t="str">
        <f t="shared" ca="1" si="60"/>
        <v/>
      </c>
      <c r="L1070" s="516"/>
      <c r="M1070" s="523" t="str">
        <f t="shared" si="61"/>
        <v/>
      </c>
      <c r="N1070" s="591"/>
      <c r="O1070" s="421"/>
    </row>
    <row r="1071" spans="1:15" ht="12.75" customHeight="1">
      <c r="A1071" s="571"/>
      <c r="B1071" s="514"/>
      <c r="C1071" s="514"/>
      <c r="D1071" s="516"/>
      <c r="E1071" s="571"/>
      <c r="F1071" s="519"/>
      <c r="G1071" s="519"/>
      <c r="H1071" s="435" t="str">
        <f t="shared" ca="1" si="59"/>
        <v/>
      </c>
      <c r="I1071" s="519"/>
      <c r="J1071" s="519"/>
      <c r="K1071" s="436" t="str">
        <f t="shared" ca="1" si="60"/>
        <v/>
      </c>
      <c r="L1071" s="516"/>
      <c r="M1071" s="523" t="str">
        <f t="shared" si="61"/>
        <v/>
      </c>
      <c r="N1071" s="591"/>
      <c r="O1071" s="421"/>
    </row>
    <row r="1072" spans="1:15" ht="12.75" customHeight="1">
      <c r="A1072" s="571"/>
      <c r="B1072" s="514"/>
      <c r="C1072" s="514"/>
      <c r="D1072" s="516"/>
      <c r="E1072" s="571"/>
      <c r="F1072" s="519"/>
      <c r="G1072" s="519"/>
      <c r="H1072" s="435" t="str">
        <f t="shared" ca="1" si="59"/>
        <v/>
      </c>
      <c r="I1072" s="519"/>
      <c r="J1072" s="519"/>
      <c r="K1072" s="436" t="str">
        <f t="shared" ca="1" si="60"/>
        <v/>
      </c>
      <c r="L1072" s="516"/>
      <c r="M1072" s="523" t="str">
        <f t="shared" si="61"/>
        <v/>
      </c>
      <c r="N1072" s="591"/>
      <c r="O1072" s="421"/>
    </row>
    <row r="1073" spans="1:15" ht="12.75" customHeight="1">
      <c r="A1073" s="571"/>
      <c r="B1073" s="514"/>
      <c r="C1073" s="514"/>
      <c r="D1073" s="516"/>
      <c r="E1073" s="571"/>
      <c r="F1073" s="519"/>
      <c r="G1073" s="519"/>
      <c r="H1073" s="435" t="str">
        <f t="shared" ca="1" si="59"/>
        <v/>
      </c>
      <c r="I1073" s="519"/>
      <c r="J1073" s="519"/>
      <c r="K1073" s="436" t="str">
        <f t="shared" ca="1" si="60"/>
        <v/>
      </c>
      <c r="L1073" s="516"/>
      <c r="M1073" s="523" t="str">
        <f t="shared" si="61"/>
        <v/>
      </c>
      <c r="N1073" s="591"/>
      <c r="O1073" s="421"/>
    </row>
    <row r="1074" spans="1:15" ht="12.75" customHeight="1">
      <c r="A1074" s="571"/>
      <c r="B1074" s="514"/>
      <c r="C1074" s="514"/>
      <c r="D1074" s="516"/>
      <c r="E1074" s="571"/>
      <c r="F1074" s="519"/>
      <c r="G1074" s="519"/>
      <c r="H1074" s="435" t="str">
        <f t="shared" ca="1" si="59"/>
        <v/>
      </c>
      <c r="I1074" s="519"/>
      <c r="J1074" s="519"/>
      <c r="K1074" s="436" t="str">
        <f t="shared" ca="1" si="60"/>
        <v/>
      </c>
      <c r="L1074" s="516"/>
      <c r="M1074" s="523" t="str">
        <f t="shared" si="61"/>
        <v/>
      </c>
      <c r="N1074" s="591"/>
      <c r="O1074" s="421"/>
    </row>
    <row r="1075" spans="1:15" ht="12.75" customHeight="1">
      <c r="A1075" s="571"/>
      <c r="B1075" s="514"/>
      <c r="C1075" s="514"/>
      <c r="D1075" s="516"/>
      <c r="E1075" s="571"/>
      <c r="F1075" s="519"/>
      <c r="G1075" s="519"/>
      <c r="H1075" s="435" t="str">
        <f t="shared" ca="1" si="59"/>
        <v/>
      </c>
      <c r="I1075" s="519"/>
      <c r="J1075" s="519"/>
      <c r="K1075" s="436" t="str">
        <f t="shared" ca="1" si="60"/>
        <v/>
      </c>
      <c r="L1075" s="516"/>
      <c r="M1075" s="523" t="str">
        <f t="shared" si="61"/>
        <v/>
      </c>
      <c r="N1075" s="591"/>
      <c r="O1075" s="421"/>
    </row>
    <row r="1076" spans="1:15" ht="12.75" customHeight="1">
      <c r="A1076" s="571"/>
      <c r="B1076" s="514"/>
      <c r="C1076" s="514"/>
      <c r="D1076" s="516"/>
      <c r="E1076" s="571"/>
      <c r="F1076" s="519"/>
      <c r="G1076" s="519"/>
      <c r="H1076" s="435" t="str">
        <f t="shared" ca="1" si="59"/>
        <v/>
      </c>
      <c r="I1076" s="519"/>
      <c r="J1076" s="519"/>
      <c r="K1076" s="436" t="str">
        <f t="shared" ca="1" si="60"/>
        <v/>
      </c>
      <c r="L1076" s="516"/>
      <c r="M1076" s="523" t="str">
        <f t="shared" si="61"/>
        <v/>
      </c>
      <c r="N1076" s="591"/>
      <c r="O1076" s="421"/>
    </row>
    <row r="1077" spans="1:15" ht="12.75" customHeight="1">
      <c r="A1077" s="571"/>
      <c r="B1077" s="514"/>
      <c r="C1077" s="514"/>
      <c r="D1077" s="516"/>
      <c r="E1077" s="571"/>
      <c r="F1077" s="519"/>
      <c r="G1077" s="519"/>
      <c r="H1077" s="435" t="str">
        <f t="shared" ca="1" si="59"/>
        <v/>
      </c>
      <c r="I1077" s="519"/>
      <c r="J1077" s="519"/>
      <c r="K1077" s="436" t="str">
        <f t="shared" ca="1" si="60"/>
        <v/>
      </c>
      <c r="L1077" s="516"/>
      <c r="M1077" s="523" t="str">
        <f t="shared" si="61"/>
        <v/>
      </c>
      <c r="N1077" s="591"/>
      <c r="O1077" s="421"/>
    </row>
    <row r="1078" spans="1:15" ht="12.75" customHeight="1">
      <c r="A1078" s="571"/>
      <c r="B1078" s="514"/>
      <c r="C1078" s="514"/>
      <c r="D1078" s="516"/>
      <c r="E1078" s="571"/>
      <c r="F1078" s="519"/>
      <c r="G1078" s="519"/>
      <c r="H1078" s="435" t="str">
        <f t="shared" ca="1" si="59"/>
        <v/>
      </c>
      <c r="I1078" s="519"/>
      <c r="J1078" s="519"/>
      <c r="K1078" s="436" t="str">
        <f t="shared" ca="1" si="60"/>
        <v/>
      </c>
      <c r="L1078" s="516"/>
      <c r="M1078" s="523" t="str">
        <f t="shared" si="61"/>
        <v/>
      </c>
      <c r="N1078" s="591"/>
      <c r="O1078" s="421"/>
    </row>
    <row r="1079" spans="1:15" ht="12.75" customHeight="1">
      <c r="A1079" s="571"/>
      <c r="B1079" s="514"/>
      <c r="C1079" s="514"/>
      <c r="D1079" s="516"/>
      <c r="E1079" s="571"/>
      <c r="F1079" s="519"/>
      <c r="G1079" s="519"/>
      <c r="H1079" s="435" t="str">
        <f t="shared" ca="1" si="59"/>
        <v/>
      </c>
      <c r="I1079" s="519"/>
      <c r="J1079" s="519"/>
      <c r="K1079" s="436" t="str">
        <f t="shared" ca="1" si="60"/>
        <v/>
      </c>
      <c r="L1079" s="516"/>
      <c r="M1079" s="523" t="str">
        <f t="shared" si="61"/>
        <v/>
      </c>
      <c r="N1079" s="591"/>
      <c r="O1079" s="421"/>
    </row>
    <row r="1080" spans="1:15" ht="12.75" customHeight="1">
      <c r="A1080" s="571"/>
      <c r="B1080" s="514"/>
      <c r="C1080" s="514"/>
      <c r="D1080" s="516"/>
      <c r="E1080" s="571"/>
      <c r="F1080" s="519"/>
      <c r="G1080" s="519"/>
      <c r="H1080" s="435" t="str">
        <f t="shared" ca="1" si="59"/>
        <v/>
      </c>
      <c r="I1080" s="519"/>
      <c r="J1080" s="519"/>
      <c r="K1080" s="436" t="str">
        <f t="shared" ca="1" si="60"/>
        <v/>
      </c>
      <c r="L1080" s="516"/>
      <c r="M1080" s="523" t="str">
        <f t="shared" si="61"/>
        <v/>
      </c>
      <c r="N1080" s="591"/>
      <c r="O1080" s="421"/>
    </row>
    <row r="1081" spans="1:15" ht="12.75" customHeight="1">
      <c r="A1081" s="571"/>
      <c r="B1081" s="514"/>
      <c r="C1081" s="514"/>
      <c r="D1081" s="516"/>
      <c r="E1081" s="571"/>
      <c r="F1081" s="519"/>
      <c r="G1081" s="519"/>
      <c r="H1081" s="435" t="str">
        <f t="shared" ca="1" si="59"/>
        <v/>
      </c>
      <c r="I1081" s="519"/>
      <c r="J1081" s="519"/>
      <c r="K1081" s="436" t="str">
        <f t="shared" ca="1" si="60"/>
        <v/>
      </c>
      <c r="L1081" s="516"/>
      <c r="M1081" s="523" t="str">
        <f t="shared" si="61"/>
        <v/>
      </c>
      <c r="N1081" s="591"/>
      <c r="O1081" s="421"/>
    </row>
    <row r="1082" spans="1:15" ht="12.75" customHeight="1">
      <c r="A1082" s="571"/>
      <c r="B1082" s="514"/>
      <c r="C1082" s="514"/>
      <c r="D1082" s="516"/>
      <c r="E1082" s="571"/>
      <c r="F1082" s="519"/>
      <c r="G1082" s="519"/>
      <c r="H1082" s="435" t="str">
        <f t="shared" ca="1" si="59"/>
        <v/>
      </c>
      <c r="I1082" s="519"/>
      <c r="J1082" s="519"/>
      <c r="K1082" s="436" t="str">
        <f t="shared" ca="1" si="60"/>
        <v/>
      </c>
      <c r="L1082" s="516"/>
      <c r="M1082" s="523" t="str">
        <f t="shared" si="61"/>
        <v/>
      </c>
      <c r="N1082" s="591"/>
      <c r="O1082" s="421"/>
    </row>
    <row r="1083" spans="1:15" ht="12.75" customHeight="1">
      <c r="A1083" s="571"/>
      <c r="B1083" s="514"/>
      <c r="C1083" s="514"/>
      <c r="D1083" s="516"/>
      <c r="E1083" s="571"/>
      <c r="F1083" s="519"/>
      <c r="G1083" s="519"/>
      <c r="H1083" s="435" t="str">
        <f t="shared" ca="1" si="59"/>
        <v/>
      </c>
      <c r="I1083" s="519"/>
      <c r="J1083" s="519"/>
      <c r="K1083" s="436" t="str">
        <f t="shared" ca="1" si="60"/>
        <v/>
      </c>
      <c r="L1083" s="516"/>
      <c r="M1083" s="523" t="str">
        <f t="shared" si="61"/>
        <v/>
      </c>
      <c r="N1083" s="591"/>
      <c r="O1083" s="421"/>
    </row>
    <row r="1084" spans="1:15" ht="12.75" customHeight="1">
      <c r="A1084" s="571"/>
      <c r="B1084" s="514"/>
      <c r="C1084" s="514"/>
      <c r="D1084" s="516"/>
      <c r="E1084" s="571"/>
      <c r="F1084" s="519"/>
      <c r="G1084" s="519"/>
      <c r="H1084" s="435" t="str">
        <f t="shared" ref="H1084:H1147" ca="1" si="62">IF(A1084&lt;&gt;"",IF(INDIRECT(ADDRESS(ROW()-1,8))="",ROUND(SUM(INDIRECT(ADDRESS(ROW()-2,8)),F1084,-G1084),2),ROUND(SUM(INDIRECT(ADDRESS(ROW()-1,8)),F1084,-G1084),2)),"")</f>
        <v/>
      </c>
      <c r="I1084" s="519"/>
      <c r="J1084" s="519"/>
      <c r="K1084" s="436" t="str">
        <f t="shared" ca="1" si="60"/>
        <v/>
      </c>
      <c r="L1084" s="516"/>
      <c r="M1084" s="523" t="str">
        <f t="shared" si="61"/>
        <v/>
      </c>
      <c r="N1084" s="591"/>
      <c r="O1084" s="421"/>
    </row>
    <row r="1085" spans="1:15" ht="12.75" customHeight="1">
      <c r="A1085" s="571"/>
      <c r="B1085" s="514"/>
      <c r="C1085" s="514"/>
      <c r="D1085" s="516"/>
      <c r="E1085" s="571"/>
      <c r="F1085" s="519"/>
      <c r="G1085" s="519"/>
      <c r="H1085" s="435" t="str">
        <f t="shared" ca="1" si="62"/>
        <v/>
      </c>
      <c r="I1085" s="519"/>
      <c r="J1085" s="519"/>
      <c r="K1085" s="436" t="str">
        <f t="shared" ref="K1085:K1148" ca="1" si="63">IF(A1085&lt;&gt;"",IF(INDIRECT(ADDRESS(ROW()-1,11))="",ROUND(SUM(INDIRECT(ADDRESS(ROW()-2,11)),I1085,-J1085),2),ROUND(SUM(INDIRECT(ADDRESS(ROW()-1,11)),I1085,-J1085),2)),"")</f>
        <v/>
      </c>
      <c r="L1085" s="516"/>
      <c r="M1085" s="523" t="str">
        <f t="shared" si="61"/>
        <v/>
      </c>
      <c r="N1085" s="591"/>
      <c r="O1085" s="421"/>
    </row>
    <row r="1086" spans="1:15" ht="12.75" customHeight="1">
      <c r="A1086" s="571"/>
      <c r="B1086" s="514"/>
      <c r="C1086" s="514"/>
      <c r="D1086" s="516"/>
      <c r="E1086" s="571"/>
      <c r="F1086" s="519"/>
      <c r="G1086" s="519"/>
      <c r="H1086" s="435" t="str">
        <f t="shared" ca="1" si="62"/>
        <v/>
      </c>
      <c r="I1086" s="519"/>
      <c r="J1086" s="519"/>
      <c r="K1086" s="436" t="str">
        <f t="shared" ca="1" si="63"/>
        <v/>
      </c>
      <c r="L1086" s="516"/>
      <c r="M1086" s="523" t="str">
        <f t="shared" si="61"/>
        <v/>
      </c>
      <c r="N1086" s="591"/>
      <c r="O1086" s="421"/>
    </row>
    <row r="1087" spans="1:15" ht="12.75" customHeight="1">
      <c r="A1087" s="571"/>
      <c r="B1087" s="514"/>
      <c r="C1087" s="514"/>
      <c r="D1087" s="516"/>
      <c r="E1087" s="571"/>
      <c r="F1087" s="519"/>
      <c r="G1087" s="519"/>
      <c r="H1087" s="435" t="str">
        <f t="shared" ca="1" si="62"/>
        <v/>
      </c>
      <c r="I1087" s="519"/>
      <c r="J1087" s="519"/>
      <c r="K1087" s="436" t="str">
        <f t="shared" ca="1" si="63"/>
        <v/>
      </c>
      <c r="L1087" s="516"/>
      <c r="M1087" s="523" t="str">
        <f t="shared" si="61"/>
        <v/>
      </c>
      <c r="N1087" s="591"/>
      <c r="O1087" s="421"/>
    </row>
    <row r="1088" spans="1:15" ht="12.75" customHeight="1">
      <c r="A1088" s="571"/>
      <c r="B1088" s="514"/>
      <c r="C1088" s="514"/>
      <c r="D1088" s="516"/>
      <c r="E1088" s="571"/>
      <c r="F1088" s="519"/>
      <c r="G1088" s="519"/>
      <c r="H1088" s="435" t="str">
        <f t="shared" ca="1" si="62"/>
        <v/>
      </c>
      <c r="I1088" s="519"/>
      <c r="J1088" s="519"/>
      <c r="K1088" s="436" t="str">
        <f t="shared" ca="1" si="63"/>
        <v/>
      </c>
      <c r="L1088" s="516"/>
      <c r="M1088" s="523" t="str">
        <f t="shared" ref="M1088:M1151" si="64">IF(LEN(L1088)&gt;0,F1088+G1088+I1088+J1088,"")</f>
        <v/>
      </c>
      <c r="N1088" s="591"/>
      <c r="O1088" s="421"/>
    </row>
    <row r="1089" spans="1:15" ht="12.75" customHeight="1">
      <c r="A1089" s="571"/>
      <c r="B1089" s="514"/>
      <c r="C1089" s="514"/>
      <c r="D1089" s="516"/>
      <c r="E1089" s="571"/>
      <c r="F1089" s="519"/>
      <c r="G1089" s="519"/>
      <c r="H1089" s="435" t="str">
        <f t="shared" ca="1" si="62"/>
        <v/>
      </c>
      <c r="I1089" s="519"/>
      <c r="J1089" s="519"/>
      <c r="K1089" s="436" t="str">
        <f t="shared" ca="1" si="63"/>
        <v/>
      </c>
      <c r="L1089" s="516"/>
      <c r="M1089" s="523" t="str">
        <f t="shared" si="64"/>
        <v/>
      </c>
      <c r="N1089" s="591"/>
      <c r="O1089" s="421"/>
    </row>
    <row r="1090" spans="1:15" ht="12.75" customHeight="1">
      <c r="A1090" s="571"/>
      <c r="B1090" s="514"/>
      <c r="C1090" s="514"/>
      <c r="D1090" s="516"/>
      <c r="E1090" s="571"/>
      <c r="F1090" s="519"/>
      <c r="G1090" s="519"/>
      <c r="H1090" s="435" t="str">
        <f t="shared" ca="1" si="62"/>
        <v/>
      </c>
      <c r="I1090" s="519"/>
      <c r="J1090" s="519"/>
      <c r="K1090" s="436" t="str">
        <f t="shared" ca="1" si="63"/>
        <v/>
      </c>
      <c r="L1090" s="516"/>
      <c r="M1090" s="523" t="str">
        <f t="shared" si="64"/>
        <v/>
      </c>
      <c r="N1090" s="591"/>
      <c r="O1090" s="421"/>
    </row>
    <row r="1091" spans="1:15" ht="12.75" customHeight="1">
      <c r="A1091" s="571"/>
      <c r="B1091" s="514"/>
      <c r="C1091" s="514"/>
      <c r="D1091" s="516"/>
      <c r="E1091" s="571"/>
      <c r="F1091" s="519"/>
      <c r="G1091" s="519"/>
      <c r="H1091" s="435" t="str">
        <f t="shared" ca="1" si="62"/>
        <v/>
      </c>
      <c r="I1091" s="519"/>
      <c r="J1091" s="519"/>
      <c r="K1091" s="436" t="str">
        <f t="shared" ca="1" si="63"/>
        <v/>
      </c>
      <c r="L1091" s="516"/>
      <c r="M1091" s="523" t="str">
        <f t="shared" si="64"/>
        <v/>
      </c>
      <c r="N1091" s="591"/>
      <c r="O1091" s="421"/>
    </row>
    <row r="1092" spans="1:15" ht="12.75" customHeight="1">
      <c r="A1092" s="571"/>
      <c r="B1092" s="514"/>
      <c r="C1092" s="514"/>
      <c r="D1092" s="516"/>
      <c r="E1092" s="571"/>
      <c r="F1092" s="519"/>
      <c r="G1092" s="519"/>
      <c r="H1092" s="435" t="str">
        <f t="shared" ca="1" si="62"/>
        <v/>
      </c>
      <c r="I1092" s="519"/>
      <c r="J1092" s="519"/>
      <c r="K1092" s="436" t="str">
        <f t="shared" ca="1" si="63"/>
        <v/>
      </c>
      <c r="L1092" s="516"/>
      <c r="M1092" s="523" t="str">
        <f t="shared" si="64"/>
        <v/>
      </c>
      <c r="N1092" s="591"/>
      <c r="O1092" s="421"/>
    </row>
    <row r="1093" spans="1:15" ht="12.75" customHeight="1">
      <c r="A1093" s="571"/>
      <c r="B1093" s="514"/>
      <c r="C1093" s="514"/>
      <c r="D1093" s="516"/>
      <c r="E1093" s="571"/>
      <c r="F1093" s="519"/>
      <c r="G1093" s="519"/>
      <c r="H1093" s="435" t="str">
        <f t="shared" ca="1" si="62"/>
        <v/>
      </c>
      <c r="I1093" s="519"/>
      <c r="J1093" s="519"/>
      <c r="K1093" s="436" t="str">
        <f t="shared" ca="1" si="63"/>
        <v/>
      </c>
      <c r="L1093" s="516"/>
      <c r="M1093" s="523" t="str">
        <f t="shared" si="64"/>
        <v/>
      </c>
      <c r="N1093" s="591"/>
      <c r="O1093" s="421"/>
    </row>
    <row r="1094" spans="1:15" ht="12.75" customHeight="1">
      <c r="A1094" s="571"/>
      <c r="B1094" s="514"/>
      <c r="C1094" s="514"/>
      <c r="D1094" s="516"/>
      <c r="E1094" s="571"/>
      <c r="F1094" s="519"/>
      <c r="G1094" s="519"/>
      <c r="H1094" s="435" t="str">
        <f t="shared" ca="1" si="62"/>
        <v/>
      </c>
      <c r="I1094" s="519"/>
      <c r="J1094" s="519"/>
      <c r="K1094" s="436" t="str">
        <f t="shared" ca="1" si="63"/>
        <v/>
      </c>
      <c r="L1094" s="516"/>
      <c r="M1094" s="523" t="str">
        <f t="shared" si="64"/>
        <v/>
      </c>
      <c r="N1094" s="591"/>
      <c r="O1094" s="421"/>
    </row>
    <row r="1095" spans="1:15" ht="12.75" customHeight="1">
      <c r="A1095" s="571"/>
      <c r="B1095" s="514"/>
      <c r="C1095" s="514"/>
      <c r="D1095" s="516"/>
      <c r="E1095" s="571"/>
      <c r="F1095" s="519"/>
      <c r="G1095" s="519"/>
      <c r="H1095" s="435" t="str">
        <f t="shared" ca="1" si="62"/>
        <v/>
      </c>
      <c r="I1095" s="519"/>
      <c r="J1095" s="519"/>
      <c r="K1095" s="436" t="str">
        <f t="shared" ca="1" si="63"/>
        <v/>
      </c>
      <c r="L1095" s="516"/>
      <c r="M1095" s="523" t="str">
        <f t="shared" si="64"/>
        <v/>
      </c>
      <c r="N1095" s="591"/>
      <c r="O1095" s="421"/>
    </row>
    <row r="1096" spans="1:15" ht="12.75" customHeight="1">
      <c r="A1096" s="571"/>
      <c r="B1096" s="514"/>
      <c r="C1096" s="514"/>
      <c r="D1096" s="516"/>
      <c r="E1096" s="571"/>
      <c r="F1096" s="519"/>
      <c r="G1096" s="519"/>
      <c r="H1096" s="435" t="str">
        <f t="shared" ca="1" si="62"/>
        <v/>
      </c>
      <c r="I1096" s="519"/>
      <c r="J1096" s="519"/>
      <c r="K1096" s="436" t="str">
        <f t="shared" ca="1" si="63"/>
        <v/>
      </c>
      <c r="L1096" s="516"/>
      <c r="M1096" s="523" t="str">
        <f t="shared" si="64"/>
        <v/>
      </c>
      <c r="N1096" s="591"/>
      <c r="O1096" s="421"/>
    </row>
    <row r="1097" spans="1:15" ht="12.75" customHeight="1">
      <c r="A1097" s="571"/>
      <c r="B1097" s="514"/>
      <c r="C1097" s="514"/>
      <c r="D1097" s="516"/>
      <c r="E1097" s="571"/>
      <c r="F1097" s="519"/>
      <c r="G1097" s="519"/>
      <c r="H1097" s="435" t="str">
        <f t="shared" ca="1" si="62"/>
        <v/>
      </c>
      <c r="I1097" s="519"/>
      <c r="J1097" s="519"/>
      <c r="K1097" s="436" t="str">
        <f t="shared" ca="1" si="63"/>
        <v/>
      </c>
      <c r="L1097" s="516"/>
      <c r="M1097" s="523" t="str">
        <f t="shared" si="64"/>
        <v/>
      </c>
      <c r="N1097" s="591"/>
      <c r="O1097" s="421"/>
    </row>
    <row r="1098" spans="1:15" ht="12.75" customHeight="1">
      <c r="A1098" s="571"/>
      <c r="B1098" s="514"/>
      <c r="C1098" s="514"/>
      <c r="D1098" s="516"/>
      <c r="E1098" s="571"/>
      <c r="F1098" s="519"/>
      <c r="G1098" s="519"/>
      <c r="H1098" s="435" t="str">
        <f t="shared" ca="1" si="62"/>
        <v/>
      </c>
      <c r="I1098" s="519"/>
      <c r="J1098" s="519"/>
      <c r="K1098" s="436" t="str">
        <f t="shared" ca="1" si="63"/>
        <v/>
      </c>
      <c r="L1098" s="516"/>
      <c r="M1098" s="523" t="str">
        <f t="shared" si="64"/>
        <v/>
      </c>
      <c r="N1098" s="591"/>
      <c r="O1098" s="421"/>
    </row>
    <row r="1099" spans="1:15" ht="12.75" customHeight="1">
      <c r="A1099" s="571"/>
      <c r="B1099" s="514"/>
      <c r="C1099" s="514"/>
      <c r="D1099" s="516"/>
      <c r="E1099" s="571"/>
      <c r="F1099" s="519"/>
      <c r="G1099" s="519"/>
      <c r="H1099" s="435" t="str">
        <f t="shared" ca="1" si="62"/>
        <v/>
      </c>
      <c r="I1099" s="519"/>
      <c r="J1099" s="519"/>
      <c r="K1099" s="436" t="str">
        <f t="shared" ca="1" si="63"/>
        <v/>
      </c>
      <c r="L1099" s="516"/>
      <c r="M1099" s="523" t="str">
        <f t="shared" si="64"/>
        <v/>
      </c>
      <c r="N1099" s="591"/>
      <c r="O1099" s="421"/>
    </row>
    <row r="1100" spans="1:15" ht="12.75" customHeight="1">
      <c r="A1100" s="571"/>
      <c r="B1100" s="514"/>
      <c r="C1100" s="514"/>
      <c r="D1100" s="516"/>
      <c r="E1100" s="571"/>
      <c r="F1100" s="519"/>
      <c r="G1100" s="519"/>
      <c r="H1100" s="435" t="str">
        <f t="shared" ca="1" si="62"/>
        <v/>
      </c>
      <c r="I1100" s="519"/>
      <c r="J1100" s="519"/>
      <c r="K1100" s="436" t="str">
        <f t="shared" ca="1" si="63"/>
        <v/>
      </c>
      <c r="L1100" s="516"/>
      <c r="M1100" s="523" t="str">
        <f t="shared" si="64"/>
        <v/>
      </c>
      <c r="N1100" s="591"/>
      <c r="O1100" s="421"/>
    </row>
    <row r="1101" spans="1:15" ht="12.75" customHeight="1">
      <c r="A1101" s="571"/>
      <c r="B1101" s="514"/>
      <c r="C1101" s="514"/>
      <c r="D1101" s="516"/>
      <c r="E1101" s="571"/>
      <c r="F1101" s="519"/>
      <c r="G1101" s="519"/>
      <c r="H1101" s="435" t="str">
        <f t="shared" ca="1" si="62"/>
        <v/>
      </c>
      <c r="I1101" s="519"/>
      <c r="J1101" s="519"/>
      <c r="K1101" s="436" t="str">
        <f t="shared" ca="1" si="63"/>
        <v/>
      </c>
      <c r="L1101" s="516"/>
      <c r="M1101" s="523" t="str">
        <f t="shared" si="64"/>
        <v/>
      </c>
      <c r="N1101" s="591"/>
      <c r="O1101" s="421"/>
    </row>
    <row r="1102" spans="1:15" ht="12.75" customHeight="1">
      <c r="A1102" s="571"/>
      <c r="B1102" s="514"/>
      <c r="C1102" s="514"/>
      <c r="D1102" s="516"/>
      <c r="E1102" s="571"/>
      <c r="F1102" s="519"/>
      <c r="G1102" s="519"/>
      <c r="H1102" s="435" t="str">
        <f t="shared" ca="1" si="62"/>
        <v/>
      </c>
      <c r="I1102" s="519"/>
      <c r="J1102" s="519"/>
      <c r="K1102" s="436" t="str">
        <f t="shared" ca="1" si="63"/>
        <v/>
      </c>
      <c r="L1102" s="516"/>
      <c r="M1102" s="523" t="str">
        <f t="shared" si="64"/>
        <v/>
      </c>
      <c r="N1102" s="591"/>
      <c r="O1102" s="421"/>
    </row>
    <row r="1103" spans="1:15" ht="12.75" customHeight="1">
      <c r="A1103" s="571"/>
      <c r="B1103" s="514"/>
      <c r="C1103" s="514"/>
      <c r="D1103" s="516"/>
      <c r="E1103" s="571"/>
      <c r="F1103" s="519"/>
      <c r="G1103" s="519"/>
      <c r="H1103" s="435" t="str">
        <f t="shared" ca="1" si="62"/>
        <v/>
      </c>
      <c r="I1103" s="519"/>
      <c r="J1103" s="519"/>
      <c r="K1103" s="436" t="str">
        <f t="shared" ca="1" si="63"/>
        <v/>
      </c>
      <c r="L1103" s="516"/>
      <c r="M1103" s="523" t="str">
        <f t="shared" si="64"/>
        <v/>
      </c>
      <c r="N1103" s="591"/>
      <c r="O1103" s="421"/>
    </row>
    <row r="1104" spans="1:15" ht="12.75" customHeight="1">
      <c r="A1104" s="571"/>
      <c r="B1104" s="514"/>
      <c r="C1104" s="514"/>
      <c r="D1104" s="516"/>
      <c r="E1104" s="571"/>
      <c r="F1104" s="519"/>
      <c r="G1104" s="519"/>
      <c r="H1104" s="435" t="str">
        <f t="shared" ca="1" si="62"/>
        <v/>
      </c>
      <c r="I1104" s="519"/>
      <c r="J1104" s="519"/>
      <c r="K1104" s="436" t="str">
        <f t="shared" ca="1" si="63"/>
        <v/>
      </c>
      <c r="L1104" s="516"/>
      <c r="M1104" s="523" t="str">
        <f t="shared" si="64"/>
        <v/>
      </c>
      <c r="N1104" s="591"/>
      <c r="O1104" s="421"/>
    </row>
    <row r="1105" spans="1:15" ht="12.75" customHeight="1">
      <c r="A1105" s="571"/>
      <c r="B1105" s="514"/>
      <c r="C1105" s="514"/>
      <c r="D1105" s="516"/>
      <c r="E1105" s="571"/>
      <c r="F1105" s="519"/>
      <c r="G1105" s="519"/>
      <c r="H1105" s="435" t="str">
        <f t="shared" ca="1" si="62"/>
        <v/>
      </c>
      <c r="I1105" s="519"/>
      <c r="J1105" s="519"/>
      <c r="K1105" s="436" t="str">
        <f t="shared" ca="1" si="63"/>
        <v/>
      </c>
      <c r="L1105" s="516"/>
      <c r="M1105" s="523" t="str">
        <f t="shared" si="64"/>
        <v/>
      </c>
      <c r="N1105" s="591"/>
      <c r="O1105" s="421"/>
    </row>
    <row r="1106" spans="1:15" ht="12.75" customHeight="1">
      <c r="A1106" s="571"/>
      <c r="B1106" s="514"/>
      <c r="C1106" s="514"/>
      <c r="D1106" s="516"/>
      <c r="E1106" s="571"/>
      <c r="F1106" s="519"/>
      <c r="G1106" s="519"/>
      <c r="H1106" s="435" t="str">
        <f t="shared" ca="1" si="62"/>
        <v/>
      </c>
      <c r="I1106" s="519"/>
      <c r="J1106" s="519"/>
      <c r="K1106" s="436" t="str">
        <f t="shared" ca="1" si="63"/>
        <v/>
      </c>
      <c r="L1106" s="516"/>
      <c r="M1106" s="523" t="str">
        <f t="shared" si="64"/>
        <v/>
      </c>
      <c r="N1106" s="591"/>
      <c r="O1106" s="421"/>
    </row>
    <row r="1107" spans="1:15" ht="12.75" customHeight="1">
      <c r="A1107" s="571"/>
      <c r="B1107" s="514"/>
      <c r="C1107" s="514"/>
      <c r="D1107" s="516"/>
      <c r="E1107" s="571"/>
      <c r="F1107" s="519"/>
      <c r="G1107" s="519"/>
      <c r="H1107" s="435" t="str">
        <f t="shared" ca="1" si="62"/>
        <v/>
      </c>
      <c r="I1107" s="519"/>
      <c r="J1107" s="519"/>
      <c r="K1107" s="436" t="str">
        <f t="shared" ca="1" si="63"/>
        <v/>
      </c>
      <c r="L1107" s="516"/>
      <c r="M1107" s="523" t="str">
        <f t="shared" si="64"/>
        <v/>
      </c>
      <c r="N1107" s="591"/>
      <c r="O1107" s="421"/>
    </row>
    <row r="1108" spans="1:15" ht="12.75" customHeight="1">
      <c r="A1108" s="571"/>
      <c r="B1108" s="514"/>
      <c r="C1108" s="514"/>
      <c r="D1108" s="516"/>
      <c r="E1108" s="571"/>
      <c r="F1108" s="519"/>
      <c r="G1108" s="519"/>
      <c r="H1108" s="435" t="str">
        <f t="shared" ca="1" si="62"/>
        <v/>
      </c>
      <c r="I1108" s="519"/>
      <c r="J1108" s="519"/>
      <c r="K1108" s="436" t="str">
        <f t="shared" ca="1" si="63"/>
        <v/>
      </c>
      <c r="L1108" s="516"/>
      <c r="M1108" s="523" t="str">
        <f t="shared" si="64"/>
        <v/>
      </c>
      <c r="N1108" s="591"/>
      <c r="O1108" s="421"/>
    </row>
    <row r="1109" spans="1:15" ht="12.75" customHeight="1">
      <c r="A1109" s="571"/>
      <c r="B1109" s="514"/>
      <c r="C1109" s="514"/>
      <c r="D1109" s="516"/>
      <c r="E1109" s="571"/>
      <c r="F1109" s="519"/>
      <c r="G1109" s="519"/>
      <c r="H1109" s="435" t="str">
        <f t="shared" ca="1" si="62"/>
        <v/>
      </c>
      <c r="I1109" s="519"/>
      <c r="J1109" s="519"/>
      <c r="K1109" s="436" t="str">
        <f t="shared" ca="1" si="63"/>
        <v/>
      </c>
      <c r="L1109" s="516"/>
      <c r="M1109" s="523" t="str">
        <f t="shared" si="64"/>
        <v/>
      </c>
      <c r="N1109" s="591"/>
      <c r="O1109" s="421"/>
    </row>
    <row r="1110" spans="1:15" ht="12.75" customHeight="1">
      <c r="A1110" s="571"/>
      <c r="B1110" s="514"/>
      <c r="C1110" s="514"/>
      <c r="D1110" s="516"/>
      <c r="E1110" s="571"/>
      <c r="F1110" s="519"/>
      <c r="G1110" s="519"/>
      <c r="H1110" s="435" t="str">
        <f t="shared" ca="1" si="62"/>
        <v/>
      </c>
      <c r="I1110" s="519"/>
      <c r="J1110" s="519"/>
      <c r="K1110" s="436" t="str">
        <f t="shared" ca="1" si="63"/>
        <v/>
      </c>
      <c r="L1110" s="516"/>
      <c r="M1110" s="523" t="str">
        <f t="shared" si="64"/>
        <v/>
      </c>
      <c r="N1110" s="591"/>
      <c r="O1110" s="421"/>
    </row>
    <row r="1111" spans="1:15" ht="12.75" customHeight="1">
      <c r="A1111" s="571"/>
      <c r="B1111" s="514"/>
      <c r="C1111" s="514"/>
      <c r="D1111" s="516"/>
      <c r="E1111" s="571"/>
      <c r="F1111" s="519"/>
      <c r="G1111" s="519"/>
      <c r="H1111" s="435" t="str">
        <f t="shared" ca="1" si="62"/>
        <v/>
      </c>
      <c r="I1111" s="519"/>
      <c r="J1111" s="519"/>
      <c r="K1111" s="436" t="str">
        <f t="shared" ca="1" si="63"/>
        <v/>
      </c>
      <c r="L1111" s="516"/>
      <c r="M1111" s="523" t="str">
        <f t="shared" si="64"/>
        <v/>
      </c>
      <c r="N1111" s="591"/>
      <c r="O1111" s="421"/>
    </row>
    <row r="1112" spans="1:15" ht="12.75" customHeight="1">
      <c r="A1112" s="571"/>
      <c r="B1112" s="514"/>
      <c r="C1112" s="514"/>
      <c r="D1112" s="516"/>
      <c r="E1112" s="571"/>
      <c r="F1112" s="519"/>
      <c r="G1112" s="519"/>
      <c r="H1112" s="435" t="str">
        <f t="shared" ca="1" si="62"/>
        <v/>
      </c>
      <c r="I1112" s="519"/>
      <c r="J1112" s="519"/>
      <c r="K1112" s="436" t="str">
        <f t="shared" ca="1" si="63"/>
        <v/>
      </c>
      <c r="L1112" s="516"/>
      <c r="M1112" s="523" t="str">
        <f t="shared" si="64"/>
        <v/>
      </c>
      <c r="N1112" s="591"/>
      <c r="O1112" s="421"/>
    </row>
    <row r="1113" spans="1:15" ht="12.75" customHeight="1">
      <c r="A1113" s="571"/>
      <c r="B1113" s="514"/>
      <c r="C1113" s="514"/>
      <c r="D1113" s="516"/>
      <c r="E1113" s="571"/>
      <c r="F1113" s="519"/>
      <c r="G1113" s="519"/>
      <c r="H1113" s="435" t="str">
        <f t="shared" ca="1" si="62"/>
        <v/>
      </c>
      <c r="I1113" s="519"/>
      <c r="J1113" s="519"/>
      <c r="K1113" s="436" t="str">
        <f t="shared" ca="1" si="63"/>
        <v/>
      </c>
      <c r="L1113" s="516"/>
      <c r="M1113" s="523" t="str">
        <f t="shared" si="64"/>
        <v/>
      </c>
      <c r="N1113" s="591"/>
      <c r="O1113" s="421"/>
    </row>
    <row r="1114" spans="1:15" ht="12.75" customHeight="1">
      <c r="A1114" s="571"/>
      <c r="B1114" s="514"/>
      <c r="C1114" s="514"/>
      <c r="D1114" s="516"/>
      <c r="E1114" s="571"/>
      <c r="F1114" s="519"/>
      <c r="G1114" s="519"/>
      <c r="H1114" s="435" t="str">
        <f t="shared" ca="1" si="62"/>
        <v/>
      </c>
      <c r="I1114" s="519"/>
      <c r="J1114" s="519"/>
      <c r="K1114" s="436" t="str">
        <f t="shared" ca="1" si="63"/>
        <v/>
      </c>
      <c r="L1114" s="516"/>
      <c r="M1114" s="523" t="str">
        <f t="shared" si="64"/>
        <v/>
      </c>
      <c r="N1114" s="591"/>
      <c r="O1114" s="421"/>
    </row>
    <row r="1115" spans="1:15" ht="12.75" customHeight="1">
      <c r="A1115" s="571"/>
      <c r="B1115" s="514"/>
      <c r="C1115" s="514"/>
      <c r="D1115" s="516"/>
      <c r="E1115" s="571"/>
      <c r="F1115" s="519"/>
      <c r="G1115" s="519"/>
      <c r="H1115" s="435" t="str">
        <f t="shared" ca="1" si="62"/>
        <v/>
      </c>
      <c r="I1115" s="519"/>
      <c r="J1115" s="519"/>
      <c r="K1115" s="436" t="str">
        <f t="shared" ca="1" si="63"/>
        <v/>
      </c>
      <c r="L1115" s="516"/>
      <c r="M1115" s="523" t="str">
        <f t="shared" si="64"/>
        <v/>
      </c>
      <c r="N1115" s="591"/>
      <c r="O1115" s="421"/>
    </row>
    <row r="1116" spans="1:15" ht="12.75" customHeight="1">
      <c r="A1116" s="571"/>
      <c r="B1116" s="514"/>
      <c r="C1116" s="514"/>
      <c r="D1116" s="516"/>
      <c r="E1116" s="571"/>
      <c r="F1116" s="519"/>
      <c r="G1116" s="519"/>
      <c r="H1116" s="435" t="str">
        <f t="shared" ca="1" si="62"/>
        <v/>
      </c>
      <c r="I1116" s="519"/>
      <c r="J1116" s="519"/>
      <c r="K1116" s="436" t="str">
        <f t="shared" ca="1" si="63"/>
        <v/>
      </c>
      <c r="L1116" s="516"/>
      <c r="M1116" s="523" t="str">
        <f t="shared" si="64"/>
        <v/>
      </c>
      <c r="N1116" s="591"/>
      <c r="O1116" s="421"/>
    </row>
    <row r="1117" spans="1:15" ht="12.75" customHeight="1">
      <c r="A1117" s="571"/>
      <c r="B1117" s="514"/>
      <c r="C1117" s="514"/>
      <c r="D1117" s="516"/>
      <c r="E1117" s="571"/>
      <c r="F1117" s="519"/>
      <c r="G1117" s="519"/>
      <c r="H1117" s="435" t="str">
        <f t="shared" ca="1" si="62"/>
        <v/>
      </c>
      <c r="I1117" s="519"/>
      <c r="J1117" s="519"/>
      <c r="K1117" s="436" t="str">
        <f t="shared" ca="1" si="63"/>
        <v/>
      </c>
      <c r="L1117" s="516"/>
      <c r="M1117" s="523" t="str">
        <f t="shared" si="64"/>
        <v/>
      </c>
      <c r="N1117" s="591"/>
      <c r="O1117" s="421"/>
    </row>
    <row r="1118" spans="1:15" ht="12.75" customHeight="1">
      <c r="A1118" s="571"/>
      <c r="B1118" s="514"/>
      <c r="C1118" s="514"/>
      <c r="D1118" s="516"/>
      <c r="E1118" s="571"/>
      <c r="F1118" s="519"/>
      <c r="G1118" s="519"/>
      <c r="H1118" s="435" t="str">
        <f t="shared" ca="1" si="62"/>
        <v/>
      </c>
      <c r="I1118" s="519"/>
      <c r="J1118" s="519"/>
      <c r="K1118" s="436" t="str">
        <f t="shared" ca="1" si="63"/>
        <v/>
      </c>
      <c r="L1118" s="516"/>
      <c r="M1118" s="523" t="str">
        <f t="shared" si="64"/>
        <v/>
      </c>
      <c r="N1118" s="591"/>
      <c r="O1118" s="421"/>
    </row>
    <row r="1119" spans="1:15" ht="12.75" customHeight="1">
      <c r="A1119" s="571"/>
      <c r="B1119" s="514"/>
      <c r="C1119" s="514"/>
      <c r="D1119" s="516"/>
      <c r="E1119" s="571"/>
      <c r="F1119" s="519"/>
      <c r="G1119" s="519"/>
      <c r="H1119" s="435" t="str">
        <f t="shared" ca="1" si="62"/>
        <v/>
      </c>
      <c r="I1119" s="519"/>
      <c r="J1119" s="519"/>
      <c r="K1119" s="436" t="str">
        <f t="shared" ca="1" si="63"/>
        <v/>
      </c>
      <c r="L1119" s="516"/>
      <c r="M1119" s="523" t="str">
        <f t="shared" si="64"/>
        <v/>
      </c>
      <c r="N1119" s="591"/>
      <c r="O1119" s="421"/>
    </row>
    <row r="1120" spans="1:15" ht="12.75" customHeight="1">
      <c r="A1120" s="571"/>
      <c r="B1120" s="514"/>
      <c r="C1120" s="514"/>
      <c r="D1120" s="516"/>
      <c r="E1120" s="571"/>
      <c r="F1120" s="519"/>
      <c r="G1120" s="519"/>
      <c r="H1120" s="435" t="str">
        <f t="shared" ca="1" si="62"/>
        <v/>
      </c>
      <c r="I1120" s="519"/>
      <c r="J1120" s="519"/>
      <c r="K1120" s="436" t="str">
        <f t="shared" ca="1" si="63"/>
        <v/>
      </c>
      <c r="L1120" s="516"/>
      <c r="M1120" s="523" t="str">
        <f t="shared" si="64"/>
        <v/>
      </c>
      <c r="N1120" s="591"/>
      <c r="O1120" s="421"/>
    </row>
    <row r="1121" spans="1:15" ht="12.75" customHeight="1">
      <c r="A1121" s="571"/>
      <c r="B1121" s="514"/>
      <c r="C1121" s="514"/>
      <c r="D1121" s="516"/>
      <c r="E1121" s="571"/>
      <c r="F1121" s="519"/>
      <c r="G1121" s="519"/>
      <c r="H1121" s="435" t="str">
        <f t="shared" ca="1" si="62"/>
        <v/>
      </c>
      <c r="I1121" s="519"/>
      <c r="J1121" s="519"/>
      <c r="K1121" s="436" t="str">
        <f t="shared" ca="1" si="63"/>
        <v/>
      </c>
      <c r="L1121" s="516"/>
      <c r="M1121" s="523" t="str">
        <f t="shared" si="64"/>
        <v/>
      </c>
      <c r="N1121" s="591"/>
      <c r="O1121" s="421"/>
    </row>
    <row r="1122" spans="1:15" ht="12.75" customHeight="1">
      <c r="A1122" s="571"/>
      <c r="B1122" s="514"/>
      <c r="C1122" s="514"/>
      <c r="D1122" s="516"/>
      <c r="E1122" s="571"/>
      <c r="F1122" s="519"/>
      <c r="G1122" s="519"/>
      <c r="H1122" s="435" t="str">
        <f t="shared" ca="1" si="62"/>
        <v/>
      </c>
      <c r="I1122" s="519"/>
      <c r="J1122" s="519"/>
      <c r="K1122" s="436" t="str">
        <f t="shared" ca="1" si="63"/>
        <v/>
      </c>
      <c r="L1122" s="516"/>
      <c r="M1122" s="523" t="str">
        <f t="shared" si="64"/>
        <v/>
      </c>
      <c r="N1122" s="591"/>
      <c r="O1122" s="421"/>
    </row>
    <row r="1123" spans="1:15" ht="12.75" customHeight="1">
      <c r="A1123" s="571"/>
      <c r="B1123" s="514"/>
      <c r="C1123" s="514"/>
      <c r="D1123" s="516"/>
      <c r="E1123" s="571"/>
      <c r="F1123" s="519"/>
      <c r="G1123" s="519"/>
      <c r="H1123" s="435" t="str">
        <f t="shared" ca="1" si="62"/>
        <v/>
      </c>
      <c r="I1123" s="519"/>
      <c r="J1123" s="519"/>
      <c r="K1123" s="436" t="str">
        <f t="shared" ca="1" si="63"/>
        <v/>
      </c>
      <c r="L1123" s="516"/>
      <c r="M1123" s="523" t="str">
        <f t="shared" si="64"/>
        <v/>
      </c>
      <c r="N1123" s="591"/>
      <c r="O1123" s="421"/>
    </row>
    <row r="1124" spans="1:15" ht="12.75" customHeight="1">
      <c r="A1124" s="571"/>
      <c r="B1124" s="514"/>
      <c r="C1124" s="514"/>
      <c r="D1124" s="516"/>
      <c r="E1124" s="571"/>
      <c r="F1124" s="519"/>
      <c r="G1124" s="519"/>
      <c r="H1124" s="435" t="str">
        <f t="shared" ca="1" si="62"/>
        <v/>
      </c>
      <c r="I1124" s="519"/>
      <c r="J1124" s="519"/>
      <c r="K1124" s="436" t="str">
        <f t="shared" ca="1" si="63"/>
        <v/>
      </c>
      <c r="L1124" s="516"/>
      <c r="M1124" s="523" t="str">
        <f t="shared" si="64"/>
        <v/>
      </c>
      <c r="N1124" s="591"/>
      <c r="O1124" s="421"/>
    </row>
    <row r="1125" spans="1:15" ht="12.75" customHeight="1">
      <c r="A1125" s="571"/>
      <c r="B1125" s="514"/>
      <c r="C1125" s="514"/>
      <c r="D1125" s="516"/>
      <c r="E1125" s="571"/>
      <c r="F1125" s="519"/>
      <c r="G1125" s="519"/>
      <c r="H1125" s="435" t="str">
        <f t="shared" ca="1" si="62"/>
        <v/>
      </c>
      <c r="I1125" s="519"/>
      <c r="J1125" s="519"/>
      <c r="K1125" s="436" t="str">
        <f t="shared" ca="1" si="63"/>
        <v/>
      </c>
      <c r="L1125" s="516"/>
      <c r="M1125" s="523" t="str">
        <f t="shared" si="64"/>
        <v/>
      </c>
      <c r="N1125" s="591"/>
      <c r="O1125" s="421"/>
    </row>
    <row r="1126" spans="1:15" ht="12.75" customHeight="1">
      <c r="A1126" s="571"/>
      <c r="B1126" s="514"/>
      <c r="C1126" s="514"/>
      <c r="D1126" s="516"/>
      <c r="E1126" s="571"/>
      <c r="F1126" s="519"/>
      <c r="G1126" s="519"/>
      <c r="H1126" s="435" t="str">
        <f t="shared" ca="1" si="62"/>
        <v/>
      </c>
      <c r="I1126" s="519"/>
      <c r="J1126" s="519"/>
      <c r="K1126" s="436" t="str">
        <f t="shared" ca="1" si="63"/>
        <v/>
      </c>
      <c r="L1126" s="516"/>
      <c r="M1126" s="523" t="str">
        <f t="shared" si="64"/>
        <v/>
      </c>
      <c r="N1126" s="591"/>
      <c r="O1126" s="421"/>
    </row>
    <row r="1127" spans="1:15" ht="12.75" customHeight="1">
      <c r="A1127" s="571"/>
      <c r="B1127" s="514"/>
      <c r="C1127" s="514"/>
      <c r="D1127" s="516"/>
      <c r="E1127" s="571"/>
      <c r="F1127" s="519"/>
      <c r="G1127" s="519"/>
      <c r="H1127" s="435" t="str">
        <f t="shared" ca="1" si="62"/>
        <v/>
      </c>
      <c r="I1127" s="519"/>
      <c r="J1127" s="519"/>
      <c r="K1127" s="436" t="str">
        <f t="shared" ca="1" si="63"/>
        <v/>
      </c>
      <c r="L1127" s="516"/>
      <c r="M1127" s="523" t="str">
        <f t="shared" si="64"/>
        <v/>
      </c>
      <c r="N1127" s="591"/>
      <c r="O1127" s="421"/>
    </row>
    <row r="1128" spans="1:15" ht="12.75" customHeight="1">
      <c r="A1128" s="571"/>
      <c r="B1128" s="514"/>
      <c r="C1128" s="514"/>
      <c r="D1128" s="516"/>
      <c r="E1128" s="571"/>
      <c r="F1128" s="519"/>
      <c r="G1128" s="519"/>
      <c r="H1128" s="435" t="str">
        <f t="shared" ca="1" si="62"/>
        <v/>
      </c>
      <c r="I1128" s="519"/>
      <c r="J1128" s="519"/>
      <c r="K1128" s="436" t="str">
        <f t="shared" ca="1" si="63"/>
        <v/>
      </c>
      <c r="L1128" s="516"/>
      <c r="M1128" s="523" t="str">
        <f t="shared" si="64"/>
        <v/>
      </c>
      <c r="N1128" s="591"/>
      <c r="O1128" s="421"/>
    </row>
    <row r="1129" spans="1:15" ht="12.75" customHeight="1">
      <c r="A1129" s="571"/>
      <c r="B1129" s="514"/>
      <c r="C1129" s="514"/>
      <c r="D1129" s="516"/>
      <c r="E1129" s="571"/>
      <c r="F1129" s="519"/>
      <c r="G1129" s="519"/>
      <c r="H1129" s="435" t="str">
        <f t="shared" ca="1" si="62"/>
        <v/>
      </c>
      <c r="I1129" s="519"/>
      <c r="J1129" s="519"/>
      <c r="K1129" s="436" t="str">
        <f t="shared" ca="1" si="63"/>
        <v/>
      </c>
      <c r="L1129" s="516"/>
      <c r="M1129" s="523" t="str">
        <f t="shared" si="64"/>
        <v/>
      </c>
      <c r="N1129" s="591"/>
      <c r="O1129" s="421"/>
    </row>
    <row r="1130" spans="1:15" ht="12.75" customHeight="1">
      <c r="A1130" s="571"/>
      <c r="B1130" s="514"/>
      <c r="C1130" s="514"/>
      <c r="D1130" s="516"/>
      <c r="E1130" s="571"/>
      <c r="F1130" s="519"/>
      <c r="G1130" s="519"/>
      <c r="H1130" s="435" t="str">
        <f t="shared" ca="1" si="62"/>
        <v/>
      </c>
      <c r="I1130" s="519"/>
      <c r="J1130" s="519"/>
      <c r="K1130" s="436" t="str">
        <f t="shared" ca="1" si="63"/>
        <v/>
      </c>
      <c r="L1130" s="516"/>
      <c r="M1130" s="523" t="str">
        <f t="shared" si="64"/>
        <v/>
      </c>
      <c r="N1130" s="591"/>
      <c r="O1130" s="421"/>
    </row>
    <row r="1131" spans="1:15" ht="12.75" customHeight="1">
      <c r="A1131" s="571"/>
      <c r="B1131" s="514"/>
      <c r="C1131" s="514"/>
      <c r="D1131" s="516"/>
      <c r="E1131" s="571"/>
      <c r="F1131" s="519"/>
      <c r="G1131" s="519"/>
      <c r="H1131" s="435" t="str">
        <f t="shared" ca="1" si="62"/>
        <v/>
      </c>
      <c r="I1131" s="519"/>
      <c r="J1131" s="519"/>
      <c r="K1131" s="436" t="str">
        <f t="shared" ca="1" si="63"/>
        <v/>
      </c>
      <c r="L1131" s="516"/>
      <c r="M1131" s="523" t="str">
        <f t="shared" si="64"/>
        <v/>
      </c>
      <c r="N1131" s="591"/>
      <c r="O1131" s="421"/>
    </row>
    <row r="1132" spans="1:15" ht="12.75" customHeight="1">
      <c r="A1132" s="571"/>
      <c r="B1132" s="514"/>
      <c r="C1132" s="514"/>
      <c r="D1132" s="516"/>
      <c r="E1132" s="571"/>
      <c r="F1132" s="519"/>
      <c r="G1132" s="519"/>
      <c r="H1132" s="435" t="str">
        <f t="shared" ca="1" si="62"/>
        <v/>
      </c>
      <c r="I1132" s="519"/>
      <c r="J1132" s="519"/>
      <c r="K1132" s="436" t="str">
        <f t="shared" ca="1" si="63"/>
        <v/>
      </c>
      <c r="L1132" s="516"/>
      <c r="M1132" s="523" t="str">
        <f t="shared" si="64"/>
        <v/>
      </c>
      <c r="N1132" s="591"/>
      <c r="O1132" s="421"/>
    </row>
    <row r="1133" spans="1:15" ht="12.75" customHeight="1">
      <c r="A1133" s="571"/>
      <c r="B1133" s="514"/>
      <c r="C1133" s="514"/>
      <c r="D1133" s="516"/>
      <c r="E1133" s="571"/>
      <c r="F1133" s="519"/>
      <c r="G1133" s="519"/>
      <c r="H1133" s="435" t="str">
        <f t="shared" ca="1" si="62"/>
        <v/>
      </c>
      <c r="I1133" s="519"/>
      <c r="J1133" s="519"/>
      <c r="K1133" s="436" t="str">
        <f t="shared" ca="1" si="63"/>
        <v/>
      </c>
      <c r="L1133" s="516"/>
      <c r="M1133" s="523" t="str">
        <f t="shared" si="64"/>
        <v/>
      </c>
      <c r="N1133" s="591"/>
      <c r="O1133" s="421"/>
    </row>
    <row r="1134" spans="1:15" ht="12.75" customHeight="1">
      <c r="A1134" s="571"/>
      <c r="B1134" s="514"/>
      <c r="C1134" s="514"/>
      <c r="D1134" s="516"/>
      <c r="E1134" s="571"/>
      <c r="F1134" s="519"/>
      <c r="G1134" s="519"/>
      <c r="H1134" s="435" t="str">
        <f t="shared" ca="1" si="62"/>
        <v/>
      </c>
      <c r="I1134" s="519"/>
      <c r="J1134" s="519"/>
      <c r="K1134" s="436" t="str">
        <f t="shared" ca="1" si="63"/>
        <v/>
      </c>
      <c r="L1134" s="516"/>
      <c r="M1134" s="523" t="str">
        <f t="shared" si="64"/>
        <v/>
      </c>
      <c r="N1134" s="591"/>
      <c r="O1134" s="421"/>
    </row>
    <row r="1135" spans="1:15" ht="12.75" customHeight="1">
      <c r="A1135" s="571"/>
      <c r="B1135" s="514"/>
      <c r="C1135" s="514"/>
      <c r="D1135" s="516"/>
      <c r="E1135" s="571"/>
      <c r="F1135" s="519"/>
      <c r="G1135" s="519"/>
      <c r="H1135" s="435" t="str">
        <f t="shared" ca="1" si="62"/>
        <v/>
      </c>
      <c r="I1135" s="519"/>
      <c r="J1135" s="519"/>
      <c r="K1135" s="436" t="str">
        <f t="shared" ca="1" si="63"/>
        <v/>
      </c>
      <c r="L1135" s="516"/>
      <c r="M1135" s="523" t="str">
        <f t="shared" si="64"/>
        <v/>
      </c>
      <c r="N1135" s="591"/>
      <c r="O1135" s="421"/>
    </row>
    <row r="1136" spans="1:15" ht="12.75" customHeight="1">
      <c r="A1136" s="571"/>
      <c r="B1136" s="514"/>
      <c r="C1136" s="514"/>
      <c r="D1136" s="516"/>
      <c r="E1136" s="571"/>
      <c r="F1136" s="519"/>
      <c r="G1136" s="519"/>
      <c r="H1136" s="435" t="str">
        <f t="shared" ca="1" si="62"/>
        <v/>
      </c>
      <c r="I1136" s="519"/>
      <c r="J1136" s="519"/>
      <c r="K1136" s="436" t="str">
        <f t="shared" ca="1" si="63"/>
        <v/>
      </c>
      <c r="L1136" s="516"/>
      <c r="M1136" s="523" t="str">
        <f t="shared" si="64"/>
        <v/>
      </c>
      <c r="N1136" s="591"/>
      <c r="O1136" s="421"/>
    </row>
    <row r="1137" spans="1:15" ht="12.75" customHeight="1">
      <c r="A1137" s="571"/>
      <c r="B1137" s="514"/>
      <c r="C1137" s="514"/>
      <c r="D1137" s="516"/>
      <c r="E1137" s="571"/>
      <c r="F1137" s="519"/>
      <c r="G1137" s="519"/>
      <c r="H1137" s="435" t="str">
        <f t="shared" ca="1" si="62"/>
        <v/>
      </c>
      <c r="I1137" s="519"/>
      <c r="J1137" s="519"/>
      <c r="K1137" s="436" t="str">
        <f t="shared" ca="1" si="63"/>
        <v/>
      </c>
      <c r="L1137" s="516"/>
      <c r="M1137" s="523" t="str">
        <f t="shared" si="64"/>
        <v/>
      </c>
      <c r="N1137" s="591"/>
      <c r="O1137" s="421"/>
    </row>
    <row r="1138" spans="1:15" ht="12.75" customHeight="1">
      <c r="A1138" s="571"/>
      <c r="B1138" s="514"/>
      <c r="C1138" s="514"/>
      <c r="D1138" s="516"/>
      <c r="E1138" s="571"/>
      <c r="F1138" s="519"/>
      <c r="G1138" s="519"/>
      <c r="H1138" s="435" t="str">
        <f t="shared" ca="1" si="62"/>
        <v/>
      </c>
      <c r="I1138" s="519"/>
      <c r="J1138" s="519"/>
      <c r="K1138" s="436" t="str">
        <f t="shared" ca="1" si="63"/>
        <v/>
      </c>
      <c r="L1138" s="516"/>
      <c r="M1138" s="523" t="str">
        <f t="shared" si="64"/>
        <v/>
      </c>
      <c r="N1138" s="591"/>
      <c r="O1138" s="421"/>
    </row>
    <row r="1139" spans="1:15" ht="12.75" customHeight="1">
      <c r="A1139" s="571"/>
      <c r="B1139" s="514"/>
      <c r="C1139" s="514"/>
      <c r="D1139" s="516"/>
      <c r="E1139" s="571"/>
      <c r="F1139" s="519"/>
      <c r="G1139" s="519"/>
      <c r="H1139" s="435" t="str">
        <f t="shared" ca="1" si="62"/>
        <v/>
      </c>
      <c r="I1139" s="519"/>
      <c r="J1139" s="519"/>
      <c r="K1139" s="436" t="str">
        <f t="shared" ca="1" si="63"/>
        <v/>
      </c>
      <c r="L1139" s="516"/>
      <c r="M1139" s="523" t="str">
        <f t="shared" si="64"/>
        <v/>
      </c>
      <c r="N1139" s="591"/>
      <c r="O1139" s="421"/>
    </row>
    <row r="1140" spans="1:15" ht="12.75" customHeight="1">
      <c r="A1140" s="571"/>
      <c r="B1140" s="514"/>
      <c r="C1140" s="514"/>
      <c r="D1140" s="516"/>
      <c r="E1140" s="571"/>
      <c r="F1140" s="519"/>
      <c r="G1140" s="519"/>
      <c r="H1140" s="435" t="str">
        <f t="shared" ca="1" si="62"/>
        <v/>
      </c>
      <c r="I1140" s="519"/>
      <c r="J1140" s="519"/>
      <c r="K1140" s="436" t="str">
        <f t="shared" ca="1" si="63"/>
        <v/>
      </c>
      <c r="L1140" s="516"/>
      <c r="M1140" s="523" t="str">
        <f t="shared" si="64"/>
        <v/>
      </c>
      <c r="N1140" s="591"/>
      <c r="O1140" s="421"/>
    </row>
    <row r="1141" spans="1:15" ht="12.75" customHeight="1">
      <c r="A1141" s="571"/>
      <c r="B1141" s="514"/>
      <c r="C1141" s="514"/>
      <c r="D1141" s="516"/>
      <c r="E1141" s="571"/>
      <c r="F1141" s="519"/>
      <c r="G1141" s="519"/>
      <c r="H1141" s="435" t="str">
        <f t="shared" ca="1" si="62"/>
        <v/>
      </c>
      <c r="I1141" s="519"/>
      <c r="J1141" s="519"/>
      <c r="K1141" s="436" t="str">
        <f t="shared" ca="1" si="63"/>
        <v/>
      </c>
      <c r="L1141" s="516"/>
      <c r="M1141" s="523" t="str">
        <f t="shared" si="64"/>
        <v/>
      </c>
      <c r="N1141" s="591"/>
      <c r="O1141" s="421"/>
    </row>
    <row r="1142" spans="1:15" ht="12.75" customHeight="1">
      <c r="A1142" s="571"/>
      <c r="B1142" s="514"/>
      <c r="C1142" s="514"/>
      <c r="D1142" s="516"/>
      <c r="E1142" s="571"/>
      <c r="F1142" s="519"/>
      <c r="G1142" s="519"/>
      <c r="H1142" s="435" t="str">
        <f t="shared" ca="1" si="62"/>
        <v/>
      </c>
      <c r="I1142" s="519"/>
      <c r="J1142" s="519"/>
      <c r="K1142" s="436" t="str">
        <f t="shared" ca="1" si="63"/>
        <v/>
      </c>
      <c r="L1142" s="516"/>
      <c r="M1142" s="523" t="str">
        <f t="shared" si="64"/>
        <v/>
      </c>
      <c r="N1142" s="591"/>
      <c r="O1142" s="421"/>
    </row>
    <row r="1143" spans="1:15" ht="12.75" customHeight="1">
      <c r="A1143" s="571"/>
      <c r="B1143" s="514"/>
      <c r="C1143" s="514"/>
      <c r="D1143" s="516"/>
      <c r="E1143" s="571"/>
      <c r="F1143" s="519"/>
      <c r="G1143" s="519"/>
      <c r="H1143" s="435" t="str">
        <f t="shared" ca="1" si="62"/>
        <v/>
      </c>
      <c r="I1143" s="519"/>
      <c r="J1143" s="519"/>
      <c r="K1143" s="436" t="str">
        <f t="shared" ca="1" si="63"/>
        <v/>
      </c>
      <c r="L1143" s="516"/>
      <c r="M1143" s="523" t="str">
        <f t="shared" si="64"/>
        <v/>
      </c>
      <c r="N1143" s="591"/>
      <c r="O1143" s="421"/>
    </row>
    <row r="1144" spans="1:15" ht="12.75" customHeight="1">
      <c r="A1144" s="571"/>
      <c r="B1144" s="514"/>
      <c r="C1144" s="514"/>
      <c r="D1144" s="516"/>
      <c r="E1144" s="571"/>
      <c r="F1144" s="519"/>
      <c r="G1144" s="519"/>
      <c r="H1144" s="435" t="str">
        <f t="shared" ca="1" si="62"/>
        <v/>
      </c>
      <c r="I1144" s="519"/>
      <c r="J1144" s="519"/>
      <c r="K1144" s="436" t="str">
        <f t="shared" ca="1" si="63"/>
        <v/>
      </c>
      <c r="L1144" s="516"/>
      <c r="M1144" s="523" t="str">
        <f t="shared" si="64"/>
        <v/>
      </c>
      <c r="N1144" s="591"/>
      <c r="O1144" s="421"/>
    </row>
    <row r="1145" spans="1:15" ht="12.75" customHeight="1">
      <c r="A1145" s="571"/>
      <c r="B1145" s="514"/>
      <c r="C1145" s="514"/>
      <c r="D1145" s="516"/>
      <c r="E1145" s="571"/>
      <c r="F1145" s="519"/>
      <c r="G1145" s="519"/>
      <c r="H1145" s="435" t="str">
        <f t="shared" ca="1" si="62"/>
        <v/>
      </c>
      <c r="I1145" s="519"/>
      <c r="J1145" s="519"/>
      <c r="K1145" s="436" t="str">
        <f t="shared" ca="1" si="63"/>
        <v/>
      </c>
      <c r="L1145" s="516"/>
      <c r="M1145" s="523" t="str">
        <f t="shared" si="64"/>
        <v/>
      </c>
      <c r="N1145" s="591"/>
      <c r="O1145" s="421"/>
    </row>
    <row r="1146" spans="1:15" ht="12.75" customHeight="1">
      <c r="A1146" s="571"/>
      <c r="B1146" s="514"/>
      <c r="C1146" s="514"/>
      <c r="D1146" s="516"/>
      <c r="E1146" s="571"/>
      <c r="F1146" s="519"/>
      <c r="G1146" s="519"/>
      <c r="H1146" s="435" t="str">
        <f t="shared" ca="1" si="62"/>
        <v/>
      </c>
      <c r="I1146" s="519"/>
      <c r="J1146" s="519"/>
      <c r="K1146" s="436" t="str">
        <f t="shared" ca="1" si="63"/>
        <v/>
      </c>
      <c r="L1146" s="516"/>
      <c r="M1146" s="523" t="str">
        <f t="shared" si="64"/>
        <v/>
      </c>
      <c r="N1146" s="591"/>
      <c r="O1146" s="421"/>
    </row>
    <row r="1147" spans="1:15" ht="12.75" customHeight="1">
      <c r="A1147" s="571"/>
      <c r="B1147" s="514"/>
      <c r="C1147" s="514"/>
      <c r="D1147" s="516"/>
      <c r="E1147" s="571"/>
      <c r="F1147" s="519"/>
      <c r="G1147" s="519"/>
      <c r="H1147" s="435" t="str">
        <f t="shared" ca="1" si="62"/>
        <v/>
      </c>
      <c r="I1147" s="519"/>
      <c r="J1147" s="519"/>
      <c r="K1147" s="436" t="str">
        <f t="shared" ca="1" si="63"/>
        <v/>
      </c>
      <c r="L1147" s="516"/>
      <c r="M1147" s="523" t="str">
        <f t="shared" si="64"/>
        <v/>
      </c>
      <c r="N1147" s="591"/>
      <c r="O1147" s="421"/>
    </row>
    <row r="1148" spans="1:15" ht="12.75" customHeight="1">
      <c r="A1148" s="571"/>
      <c r="B1148" s="514"/>
      <c r="C1148" s="514"/>
      <c r="D1148" s="516"/>
      <c r="E1148" s="571"/>
      <c r="F1148" s="519"/>
      <c r="G1148" s="519"/>
      <c r="H1148" s="435" t="str">
        <f t="shared" ref="H1148:H1211" ca="1" si="65">IF(A1148&lt;&gt;"",IF(INDIRECT(ADDRESS(ROW()-1,8))="",ROUND(SUM(INDIRECT(ADDRESS(ROW()-2,8)),F1148,-G1148),2),ROUND(SUM(INDIRECT(ADDRESS(ROW()-1,8)),F1148,-G1148),2)),"")</f>
        <v/>
      </c>
      <c r="I1148" s="519"/>
      <c r="J1148" s="519"/>
      <c r="K1148" s="436" t="str">
        <f t="shared" ca="1" si="63"/>
        <v/>
      </c>
      <c r="L1148" s="516"/>
      <c r="M1148" s="523" t="str">
        <f t="shared" si="64"/>
        <v/>
      </c>
      <c r="N1148" s="591"/>
      <c r="O1148" s="421"/>
    </row>
    <row r="1149" spans="1:15" ht="12.75" customHeight="1">
      <c r="A1149" s="571"/>
      <c r="B1149" s="514"/>
      <c r="C1149" s="514"/>
      <c r="D1149" s="516"/>
      <c r="E1149" s="571"/>
      <c r="F1149" s="519"/>
      <c r="G1149" s="519"/>
      <c r="H1149" s="435" t="str">
        <f t="shared" ca="1" si="65"/>
        <v/>
      </c>
      <c r="I1149" s="519"/>
      <c r="J1149" s="519"/>
      <c r="K1149" s="436" t="str">
        <f t="shared" ref="K1149:K1212" ca="1" si="66">IF(A1149&lt;&gt;"",IF(INDIRECT(ADDRESS(ROW()-1,11))="",ROUND(SUM(INDIRECT(ADDRESS(ROW()-2,11)),I1149,-J1149),2),ROUND(SUM(INDIRECT(ADDRESS(ROW()-1,11)),I1149,-J1149),2)),"")</f>
        <v/>
      </c>
      <c r="L1149" s="516"/>
      <c r="M1149" s="523" t="str">
        <f t="shared" si="64"/>
        <v/>
      </c>
      <c r="N1149" s="591"/>
      <c r="O1149" s="421"/>
    </row>
    <row r="1150" spans="1:15" ht="12.75" customHeight="1">
      <c r="A1150" s="571"/>
      <c r="B1150" s="514"/>
      <c r="C1150" s="514"/>
      <c r="D1150" s="516"/>
      <c r="E1150" s="571"/>
      <c r="F1150" s="519"/>
      <c r="G1150" s="519"/>
      <c r="H1150" s="435" t="str">
        <f t="shared" ca="1" si="65"/>
        <v/>
      </c>
      <c r="I1150" s="519"/>
      <c r="J1150" s="519"/>
      <c r="K1150" s="436" t="str">
        <f t="shared" ca="1" si="66"/>
        <v/>
      </c>
      <c r="L1150" s="516"/>
      <c r="M1150" s="523" t="str">
        <f t="shared" si="64"/>
        <v/>
      </c>
      <c r="N1150" s="591"/>
      <c r="O1150" s="421"/>
    </row>
    <row r="1151" spans="1:15" ht="12.75" customHeight="1">
      <c r="A1151" s="571"/>
      <c r="B1151" s="514"/>
      <c r="C1151" s="514"/>
      <c r="D1151" s="516"/>
      <c r="E1151" s="571"/>
      <c r="F1151" s="519"/>
      <c r="G1151" s="519"/>
      <c r="H1151" s="435" t="str">
        <f t="shared" ca="1" si="65"/>
        <v/>
      </c>
      <c r="I1151" s="519"/>
      <c r="J1151" s="519"/>
      <c r="K1151" s="436" t="str">
        <f t="shared" ca="1" si="66"/>
        <v/>
      </c>
      <c r="L1151" s="516"/>
      <c r="M1151" s="523" t="str">
        <f t="shared" si="64"/>
        <v/>
      </c>
      <c r="N1151" s="591"/>
      <c r="O1151" s="421"/>
    </row>
    <row r="1152" spans="1:15" ht="12.75" customHeight="1">
      <c r="A1152" s="571"/>
      <c r="B1152" s="514"/>
      <c r="C1152" s="514"/>
      <c r="D1152" s="516"/>
      <c r="E1152" s="571"/>
      <c r="F1152" s="519"/>
      <c r="G1152" s="519"/>
      <c r="H1152" s="435" t="str">
        <f t="shared" ca="1" si="65"/>
        <v/>
      </c>
      <c r="I1152" s="519"/>
      <c r="J1152" s="519"/>
      <c r="K1152" s="436" t="str">
        <f t="shared" ca="1" si="66"/>
        <v/>
      </c>
      <c r="L1152" s="516"/>
      <c r="M1152" s="523" t="str">
        <f t="shared" ref="M1152:M1215" si="67">IF(LEN(L1152)&gt;0,F1152+G1152+I1152+J1152,"")</f>
        <v/>
      </c>
      <c r="N1152" s="591"/>
      <c r="O1152" s="421"/>
    </row>
    <row r="1153" spans="1:15" ht="12.75" customHeight="1">
      <c r="A1153" s="571"/>
      <c r="B1153" s="514"/>
      <c r="C1153" s="514"/>
      <c r="D1153" s="516"/>
      <c r="E1153" s="571"/>
      <c r="F1153" s="519"/>
      <c r="G1153" s="519"/>
      <c r="H1153" s="435" t="str">
        <f t="shared" ca="1" si="65"/>
        <v/>
      </c>
      <c r="I1153" s="519"/>
      <c r="J1153" s="519"/>
      <c r="K1153" s="436" t="str">
        <f t="shared" ca="1" si="66"/>
        <v/>
      </c>
      <c r="L1153" s="516"/>
      <c r="M1153" s="523" t="str">
        <f t="shared" si="67"/>
        <v/>
      </c>
      <c r="N1153" s="591"/>
      <c r="O1153" s="421"/>
    </row>
    <row r="1154" spans="1:15" ht="12.75" customHeight="1">
      <c r="A1154" s="571"/>
      <c r="B1154" s="514"/>
      <c r="C1154" s="514"/>
      <c r="D1154" s="516"/>
      <c r="E1154" s="571"/>
      <c r="F1154" s="519"/>
      <c r="G1154" s="519"/>
      <c r="H1154" s="435" t="str">
        <f t="shared" ca="1" si="65"/>
        <v/>
      </c>
      <c r="I1154" s="519"/>
      <c r="J1154" s="519"/>
      <c r="K1154" s="436" t="str">
        <f t="shared" ca="1" si="66"/>
        <v/>
      </c>
      <c r="L1154" s="516"/>
      <c r="M1154" s="523" t="str">
        <f t="shared" si="67"/>
        <v/>
      </c>
      <c r="N1154" s="591"/>
      <c r="O1154" s="421"/>
    </row>
    <row r="1155" spans="1:15" ht="12.75" customHeight="1">
      <c r="A1155" s="571"/>
      <c r="B1155" s="514"/>
      <c r="C1155" s="514"/>
      <c r="D1155" s="516"/>
      <c r="E1155" s="571"/>
      <c r="F1155" s="519"/>
      <c r="G1155" s="519"/>
      <c r="H1155" s="435" t="str">
        <f t="shared" ca="1" si="65"/>
        <v/>
      </c>
      <c r="I1155" s="519"/>
      <c r="J1155" s="519"/>
      <c r="K1155" s="436" t="str">
        <f t="shared" ca="1" si="66"/>
        <v/>
      </c>
      <c r="L1155" s="516"/>
      <c r="M1155" s="523" t="str">
        <f t="shared" si="67"/>
        <v/>
      </c>
      <c r="N1155" s="591"/>
      <c r="O1155" s="421"/>
    </row>
    <row r="1156" spans="1:15" ht="12.75" customHeight="1">
      <c r="A1156" s="571"/>
      <c r="B1156" s="514"/>
      <c r="C1156" s="514"/>
      <c r="D1156" s="516"/>
      <c r="E1156" s="571"/>
      <c r="F1156" s="519"/>
      <c r="G1156" s="519"/>
      <c r="H1156" s="435" t="str">
        <f t="shared" ca="1" si="65"/>
        <v/>
      </c>
      <c r="I1156" s="519"/>
      <c r="J1156" s="519"/>
      <c r="K1156" s="436" t="str">
        <f t="shared" ca="1" si="66"/>
        <v/>
      </c>
      <c r="L1156" s="516"/>
      <c r="M1156" s="523" t="str">
        <f t="shared" si="67"/>
        <v/>
      </c>
      <c r="N1156" s="591"/>
      <c r="O1156" s="421"/>
    </row>
    <row r="1157" spans="1:15" ht="12.75" customHeight="1">
      <c r="A1157" s="571"/>
      <c r="B1157" s="514"/>
      <c r="C1157" s="514"/>
      <c r="D1157" s="516"/>
      <c r="E1157" s="571"/>
      <c r="F1157" s="519"/>
      <c r="G1157" s="519"/>
      <c r="H1157" s="435" t="str">
        <f t="shared" ca="1" si="65"/>
        <v/>
      </c>
      <c r="I1157" s="519"/>
      <c r="J1157" s="519"/>
      <c r="K1157" s="436" t="str">
        <f t="shared" ca="1" si="66"/>
        <v/>
      </c>
      <c r="L1157" s="516"/>
      <c r="M1157" s="523" t="str">
        <f t="shared" si="67"/>
        <v/>
      </c>
      <c r="N1157" s="591"/>
      <c r="O1157" s="421"/>
    </row>
    <row r="1158" spans="1:15" ht="12.75" customHeight="1">
      <c r="A1158" s="571"/>
      <c r="B1158" s="514"/>
      <c r="C1158" s="514"/>
      <c r="D1158" s="516"/>
      <c r="E1158" s="571"/>
      <c r="F1158" s="519"/>
      <c r="G1158" s="519"/>
      <c r="H1158" s="435" t="str">
        <f t="shared" ca="1" si="65"/>
        <v/>
      </c>
      <c r="I1158" s="519"/>
      <c r="J1158" s="519"/>
      <c r="K1158" s="436" t="str">
        <f t="shared" ca="1" si="66"/>
        <v/>
      </c>
      <c r="L1158" s="516"/>
      <c r="M1158" s="523" t="str">
        <f t="shared" si="67"/>
        <v/>
      </c>
      <c r="N1158" s="591"/>
      <c r="O1158" s="421"/>
    </row>
    <row r="1159" spans="1:15" ht="12.75" customHeight="1">
      <c r="A1159" s="571"/>
      <c r="B1159" s="514"/>
      <c r="C1159" s="514"/>
      <c r="D1159" s="516"/>
      <c r="E1159" s="571"/>
      <c r="F1159" s="519"/>
      <c r="G1159" s="519"/>
      <c r="H1159" s="435" t="str">
        <f t="shared" ca="1" si="65"/>
        <v/>
      </c>
      <c r="I1159" s="519"/>
      <c r="J1159" s="519"/>
      <c r="K1159" s="436" t="str">
        <f t="shared" ca="1" si="66"/>
        <v/>
      </c>
      <c r="L1159" s="516"/>
      <c r="M1159" s="523" t="str">
        <f t="shared" si="67"/>
        <v/>
      </c>
      <c r="N1159" s="591"/>
      <c r="O1159" s="421"/>
    </row>
    <row r="1160" spans="1:15" ht="12.75" customHeight="1">
      <c r="A1160" s="571"/>
      <c r="B1160" s="514"/>
      <c r="C1160" s="514"/>
      <c r="D1160" s="516"/>
      <c r="E1160" s="571"/>
      <c r="F1160" s="519"/>
      <c r="G1160" s="519"/>
      <c r="H1160" s="435" t="str">
        <f t="shared" ca="1" si="65"/>
        <v/>
      </c>
      <c r="I1160" s="519"/>
      <c r="J1160" s="519"/>
      <c r="K1160" s="436" t="str">
        <f t="shared" ca="1" si="66"/>
        <v/>
      </c>
      <c r="L1160" s="516"/>
      <c r="M1160" s="523" t="str">
        <f t="shared" si="67"/>
        <v/>
      </c>
      <c r="N1160" s="591"/>
      <c r="O1160" s="421"/>
    </row>
    <row r="1161" spans="1:15" ht="12.75" customHeight="1">
      <c r="A1161" s="571"/>
      <c r="B1161" s="514"/>
      <c r="C1161" s="514"/>
      <c r="D1161" s="516"/>
      <c r="E1161" s="571"/>
      <c r="F1161" s="519"/>
      <c r="G1161" s="519"/>
      <c r="H1161" s="435" t="str">
        <f t="shared" ca="1" si="65"/>
        <v/>
      </c>
      <c r="I1161" s="519"/>
      <c r="J1161" s="519"/>
      <c r="K1161" s="436" t="str">
        <f t="shared" ca="1" si="66"/>
        <v/>
      </c>
      <c r="L1161" s="516"/>
      <c r="M1161" s="523" t="str">
        <f t="shared" si="67"/>
        <v/>
      </c>
      <c r="N1161" s="591"/>
      <c r="O1161" s="421"/>
    </row>
    <row r="1162" spans="1:15" ht="12.75" customHeight="1">
      <c r="A1162" s="571"/>
      <c r="B1162" s="514"/>
      <c r="C1162" s="514"/>
      <c r="D1162" s="516"/>
      <c r="E1162" s="571"/>
      <c r="F1162" s="519"/>
      <c r="G1162" s="519"/>
      <c r="H1162" s="435" t="str">
        <f t="shared" ca="1" si="65"/>
        <v/>
      </c>
      <c r="I1162" s="519"/>
      <c r="J1162" s="519"/>
      <c r="K1162" s="436" t="str">
        <f t="shared" ca="1" si="66"/>
        <v/>
      </c>
      <c r="L1162" s="516"/>
      <c r="M1162" s="523" t="str">
        <f t="shared" si="67"/>
        <v/>
      </c>
      <c r="N1162" s="591"/>
      <c r="O1162" s="421"/>
    </row>
    <row r="1163" spans="1:15" ht="12.75" customHeight="1">
      <c r="A1163" s="571"/>
      <c r="B1163" s="514"/>
      <c r="C1163" s="514"/>
      <c r="D1163" s="516"/>
      <c r="E1163" s="571"/>
      <c r="F1163" s="519"/>
      <c r="G1163" s="519"/>
      <c r="H1163" s="435" t="str">
        <f t="shared" ca="1" si="65"/>
        <v/>
      </c>
      <c r="I1163" s="519"/>
      <c r="J1163" s="519"/>
      <c r="K1163" s="436" t="str">
        <f t="shared" ca="1" si="66"/>
        <v/>
      </c>
      <c r="L1163" s="516"/>
      <c r="M1163" s="523" t="str">
        <f t="shared" si="67"/>
        <v/>
      </c>
      <c r="N1163" s="591"/>
      <c r="O1163" s="421"/>
    </row>
    <row r="1164" spans="1:15" ht="12.75" customHeight="1">
      <c r="A1164" s="571"/>
      <c r="B1164" s="514"/>
      <c r="C1164" s="514"/>
      <c r="D1164" s="516"/>
      <c r="E1164" s="571"/>
      <c r="F1164" s="519"/>
      <c r="G1164" s="519"/>
      <c r="H1164" s="435" t="str">
        <f t="shared" ca="1" si="65"/>
        <v/>
      </c>
      <c r="I1164" s="519"/>
      <c r="J1164" s="519"/>
      <c r="K1164" s="436" t="str">
        <f t="shared" ca="1" si="66"/>
        <v/>
      </c>
      <c r="L1164" s="516"/>
      <c r="M1164" s="523" t="str">
        <f t="shared" si="67"/>
        <v/>
      </c>
      <c r="N1164" s="591"/>
      <c r="O1164" s="421"/>
    </row>
    <row r="1165" spans="1:15" ht="12.75" customHeight="1">
      <c r="A1165" s="571"/>
      <c r="B1165" s="514"/>
      <c r="C1165" s="514"/>
      <c r="D1165" s="516"/>
      <c r="E1165" s="571"/>
      <c r="F1165" s="519"/>
      <c r="G1165" s="519"/>
      <c r="H1165" s="435" t="str">
        <f t="shared" ca="1" si="65"/>
        <v/>
      </c>
      <c r="I1165" s="519"/>
      <c r="J1165" s="519"/>
      <c r="K1165" s="436" t="str">
        <f t="shared" ca="1" si="66"/>
        <v/>
      </c>
      <c r="L1165" s="516"/>
      <c r="M1165" s="523" t="str">
        <f t="shared" si="67"/>
        <v/>
      </c>
      <c r="N1165" s="591"/>
      <c r="O1165" s="421"/>
    </row>
    <row r="1166" spans="1:15" ht="12.75" customHeight="1">
      <c r="A1166" s="571"/>
      <c r="B1166" s="514"/>
      <c r="C1166" s="514"/>
      <c r="D1166" s="516"/>
      <c r="E1166" s="571"/>
      <c r="F1166" s="519"/>
      <c r="G1166" s="519"/>
      <c r="H1166" s="435" t="str">
        <f t="shared" ca="1" si="65"/>
        <v/>
      </c>
      <c r="I1166" s="519"/>
      <c r="J1166" s="519"/>
      <c r="K1166" s="436" t="str">
        <f t="shared" ca="1" si="66"/>
        <v/>
      </c>
      <c r="L1166" s="516"/>
      <c r="M1166" s="523" t="str">
        <f t="shared" si="67"/>
        <v/>
      </c>
      <c r="N1166" s="591"/>
      <c r="O1166" s="421"/>
    </row>
    <row r="1167" spans="1:15" ht="12.75" customHeight="1">
      <c r="A1167" s="571"/>
      <c r="B1167" s="514"/>
      <c r="C1167" s="514"/>
      <c r="D1167" s="516"/>
      <c r="E1167" s="571"/>
      <c r="F1167" s="519"/>
      <c r="G1167" s="519"/>
      <c r="H1167" s="435" t="str">
        <f t="shared" ca="1" si="65"/>
        <v/>
      </c>
      <c r="I1167" s="519"/>
      <c r="J1167" s="519"/>
      <c r="K1167" s="436" t="str">
        <f t="shared" ca="1" si="66"/>
        <v/>
      </c>
      <c r="L1167" s="516"/>
      <c r="M1167" s="523" t="str">
        <f t="shared" si="67"/>
        <v/>
      </c>
      <c r="N1167" s="591"/>
      <c r="O1167" s="421"/>
    </row>
    <row r="1168" spans="1:15" ht="12.75" customHeight="1">
      <c r="A1168" s="571"/>
      <c r="B1168" s="514"/>
      <c r="C1168" s="514"/>
      <c r="D1168" s="516"/>
      <c r="E1168" s="571"/>
      <c r="F1168" s="519"/>
      <c r="G1168" s="519"/>
      <c r="H1168" s="435" t="str">
        <f t="shared" ca="1" si="65"/>
        <v/>
      </c>
      <c r="I1168" s="519"/>
      <c r="J1168" s="519"/>
      <c r="K1168" s="436" t="str">
        <f t="shared" ca="1" si="66"/>
        <v/>
      </c>
      <c r="L1168" s="516"/>
      <c r="M1168" s="523" t="str">
        <f t="shared" si="67"/>
        <v/>
      </c>
      <c r="N1168" s="591"/>
      <c r="O1168" s="421"/>
    </row>
    <row r="1169" spans="1:15" ht="12.75" customHeight="1">
      <c r="A1169" s="571"/>
      <c r="B1169" s="514"/>
      <c r="C1169" s="514"/>
      <c r="D1169" s="516"/>
      <c r="E1169" s="571"/>
      <c r="F1169" s="519"/>
      <c r="G1169" s="519"/>
      <c r="H1169" s="435" t="str">
        <f t="shared" ca="1" si="65"/>
        <v/>
      </c>
      <c r="I1169" s="519"/>
      <c r="J1169" s="519"/>
      <c r="K1169" s="436" t="str">
        <f t="shared" ca="1" si="66"/>
        <v/>
      </c>
      <c r="L1169" s="516"/>
      <c r="M1169" s="523" t="str">
        <f t="shared" si="67"/>
        <v/>
      </c>
      <c r="N1169" s="591"/>
      <c r="O1169" s="421"/>
    </row>
    <row r="1170" spans="1:15" ht="12.75" customHeight="1">
      <c r="A1170" s="571"/>
      <c r="B1170" s="514"/>
      <c r="C1170" s="514"/>
      <c r="D1170" s="516"/>
      <c r="E1170" s="571"/>
      <c r="F1170" s="519"/>
      <c r="G1170" s="519"/>
      <c r="H1170" s="435" t="str">
        <f t="shared" ca="1" si="65"/>
        <v/>
      </c>
      <c r="I1170" s="519"/>
      <c r="J1170" s="519"/>
      <c r="K1170" s="436" t="str">
        <f t="shared" ca="1" si="66"/>
        <v/>
      </c>
      <c r="L1170" s="516"/>
      <c r="M1170" s="523" t="str">
        <f t="shared" si="67"/>
        <v/>
      </c>
      <c r="N1170" s="591"/>
      <c r="O1170" s="421"/>
    </row>
    <row r="1171" spans="1:15" ht="12.75" customHeight="1">
      <c r="A1171" s="571"/>
      <c r="B1171" s="514"/>
      <c r="C1171" s="514"/>
      <c r="D1171" s="516"/>
      <c r="E1171" s="571"/>
      <c r="F1171" s="519"/>
      <c r="G1171" s="519"/>
      <c r="H1171" s="435" t="str">
        <f t="shared" ca="1" si="65"/>
        <v/>
      </c>
      <c r="I1171" s="519"/>
      <c r="J1171" s="519"/>
      <c r="K1171" s="436" t="str">
        <f t="shared" ca="1" si="66"/>
        <v/>
      </c>
      <c r="L1171" s="516"/>
      <c r="M1171" s="523" t="str">
        <f t="shared" si="67"/>
        <v/>
      </c>
      <c r="N1171" s="591"/>
      <c r="O1171" s="421"/>
    </row>
    <row r="1172" spans="1:15" ht="12.75" customHeight="1">
      <c r="A1172" s="571"/>
      <c r="B1172" s="514"/>
      <c r="C1172" s="514"/>
      <c r="D1172" s="516"/>
      <c r="E1172" s="571"/>
      <c r="F1172" s="519"/>
      <c r="G1172" s="519"/>
      <c r="H1172" s="435" t="str">
        <f t="shared" ca="1" si="65"/>
        <v/>
      </c>
      <c r="I1172" s="519"/>
      <c r="J1172" s="519"/>
      <c r="K1172" s="436" t="str">
        <f t="shared" ca="1" si="66"/>
        <v/>
      </c>
      <c r="L1172" s="516"/>
      <c r="M1172" s="523" t="str">
        <f t="shared" si="67"/>
        <v/>
      </c>
      <c r="N1172" s="591"/>
      <c r="O1172" s="421"/>
    </row>
    <row r="1173" spans="1:15" ht="12.75" customHeight="1">
      <c r="A1173" s="571"/>
      <c r="B1173" s="514"/>
      <c r="C1173" s="514"/>
      <c r="D1173" s="516"/>
      <c r="E1173" s="571"/>
      <c r="F1173" s="519"/>
      <c r="G1173" s="519"/>
      <c r="H1173" s="435" t="str">
        <f t="shared" ca="1" si="65"/>
        <v/>
      </c>
      <c r="I1173" s="519"/>
      <c r="J1173" s="519"/>
      <c r="K1173" s="436" t="str">
        <f t="shared" ca="1" si="66"/>
        <v/>
      </c>
      <c r="L1173" s="516"/>
      <c r="M1173" s="523" t="str">
        <f t="shared" si="67"/>
        <v/>
      </c>
      <c r="N1173" s="591"/>
      <c r="O1173" s="421"/>
    </row>
    <row r="1174" spans="1:15" ht="12.75" customHeight="1">
      <c r="A1174" s="571"/>
      <c r="B1174" s="514"/>
      <c r="C1174" s="514"/>
      <c r="D1174" s="516"/>
      <c r="E1174" s="571"/>
      <c r="F1174" s="519"/>
      <c r="G1174" s="519"/>
      <c r="H1174" s="435" t="str">
        <f t="shared" ca="1" si="65"/>
        <v/>
      </c>
      <c r="I1174" s="519"/>
      <c r="J1174" s="519"/>
      <c r="K1174" s="436" t="str">
        <f t="shared" ca="1" si="66"/>
        <v/>
      </c>
      <c r="L1174" s="516"/>
      <c r="M1174" s="523" t="str">
        <f t="shared" si="67"/>
        <v/>
      </c>
      <c r="N1174" s="591"/>
      <c r="O1174" s="421"/>
    </row>
    <row r="1175" spans="1:15" ht="12.75" customHeight="1">
      <c r="A1175" s="571"/>
      <c r="B1175" s="514"/>
      <c r="C1175" s="514"/>
      <c r="D1175" s="516"/>
      <c r="E1175" s="571"/>
      <c r="F1175" s="519"/>
      <c r="G1175" s="519"/>
      <c r="H1175" s="435" t="str">
        <f t="shared" ca="1" si="65"/>
        <v/>
      </c>
      <c r="I1175" s="519"/>
      <c r="J1175" s="519"/>
      <c r="K1175" s="436" t="str">
        <f t="shared" ca="1" si="66"/>
        <v/>
      </c>
      <c r="L1175" s="516"/>
      <c r="M1175" s="523" t="str">
        <f t="shared" si="67"/>
        <v/>
      </c>
      <c r="N1175" s="591"/>
      <c r="O1175" s="421"/>
    </row>
    <row r="1176" spans="1:15" ht="12.75" customHeight="1">
      <c r="A1176" s="571"/>
      <c r="B1176" s="514"/>
      <c r="C1176" s="514"/>
      <c r="D1176" s="516"/>
      <c r="E1176" s="571"/>
      <c r="F1176" s="519"/>
      <c r="G1176" s="519"/>
      <c r="H1176" s="435" t="str">
        <f t="shared" ca="1" si="65"/>
        <v/>
      </c>
      <c r="I1176" s="519"/>
      <c r="J1176" s="519"/>
      <c r="K1176" s="436" t="str">
        <f t="shared" ca="1" si="66"/>
        <v/>
      </c>
      <c r="L1176" s="516"/>
      <c r="M1176" s="523" t="str">
        <f t="shared" si="67"/>
        <v/>
      </c>
      <c r="N1176" s="591"/>
      <c r="O1176" s="421"/>
    </row>
    <row r="1177" spans="1:15" ht="12.75" customHeight="1">
      <c r="A1177" s="571"/>
      <c r="B1177" s="514"/>
      <c r="C1177" s="514"/>
      <c r="D1177" s="516"/>
      <c r="E1177" s="571"/>
      <c r="F1177" s="519"/>
      <c r="G1177" s="519"/>
      <c r="H1177" s="435" t="str">
        <f t="shared" ca="1" si="65"/>
        <v/>
      </c>
      <c r="I1177" s="519"/>
      <c r="J1177" s="519"/>
      <c r="K1177" s="436" t="str">
        <f t="shared" ca="1" si="66"/>
        <v/>
      </c>
      <c r="L1177" s="516"/>
      <c r="M1177" s="523" t="str">
        <f t="shared" si="67"/>
        <v/>
      </c>
      <c r="N1177" s="591"/>
      <c r="O1177" s="421"/>
    </row>
    <row r="1178" spans="1:15" ht="12.75" customHeight="1">
      <c r="A1178" s="571"/>
      <c r="B1178" s="514"/>
      <c r="C1178" s="514"/>
      <c r="D1178" s="516"/>
      <c r="E1178" s="571"/>
      <c r="F1178" s="519"/>
      <c r="G1178" s="519"/>
      <c r="H1178" s="435" t="str">
        <f t="shared" ca="1" si="65"/>
        <v/>
      </c>
      <c r="I1178" s="519"/>
      <c r="J1178" s="519"/>
      <c r="K1178" s="436" t="str">
        <f t="shared" ca="1" si="66"/>
        <v/>
      </c>
      <c r="L1178" s="516"/>
      <c r="M1178" s="523" t="str">
        <f t="shared" si="67"/>
        <v/>
      </c>
      <c r="N1178" s="591"/>
      <c r="O1178" s="421"/>
    </row>
    <row r="1179" spans="1:15" ht="12.75" customHeight="1">
      <c r="A1179" s="571"/>
      <c r="B1179" s="514"/>
      <c r="C1179" s="514"/>
      <c r="D1179" s="516"/>
      <c r="E1179" s="571"/>
      <c r="F1179" s="519"/>
      <c r="G1179" s="519"/>
      <c r="H1179" s="435" t="str">
        <f t="shared" ca="1" si="65"/>
        <v/>
      </c>
      <c r="I1179" s="519"/>
      <c r="J1179" s="519"/>
      <c r="K1179" s="436" t="str">
        <f t="shared" ca="1" si="66"/>
        <v/>
      </c>
      <c r="L1179" s="516"/>
      <c r="M1179" s="523" t="str">
        <f t="shared" si="67"/>
        <v/>
      </c>
      <c r="N1179" s="591"/>
      <c r="O1179" s="421"/>
    </row>
    <row r="1180" spans="1:15" ht="12.75" customHeight="1">
      <c r="A1180" s="571"/>
      <c r="B1180" s="514"/>
      <c r="C1180" s="514"/>
      <c r="D1180" s="516"/>
      <c r="E1180" s="571"/>
      <c r="F1180" s="519"/>
      <c r="G1180" s="519"/>
      <c r="H1180" s="435" t="str">
        <f t="shared" ca="1" si="65"/>
        <v/>
      </c>
      <c r="I1180" s="519"/>
      <c r="J1180" s="519"/>
      <c r="K1180" s="436" t="str">
        <f t="shared" ca="1" si="66"/>
        <v/>
      </c>
      <c r="L1180" s="516"/>
      <c r="M1180" s="523" t="str">
        <f t="shared" si="67"/>
        <v/>
      </c>
      <c r="N1180" s="591"/>
      <c r="O1180" s="421"/>
    </row>
    <row r="1181" spans="1:15" ht="12.75" customHeight="1">
      <c r="A1181" s="571"/>
      <c r="B1181" s="514"/>
      <c r="C1181" s="514"/>
      <c r="D1181" s="516"/>
      <c r="E1181" s="571"/>
      <c r="F1181" s="519"/>
      <c r="G1181" s="519"/>
      <c r="H1181" s="435" t="str">
        <f t="shared" ca="1" si="65"/>
        <v/>
      </c>
      <c r="I1181" s="519"/>
      <c r="J1181" s="519"/>
      <c r="K1181" s="436" t="str">
        <f t="shared" ca="1" si="66"/>
        <v/>
      </c>
      <c r="L1181" s="516"/>
      <c r="M1181" s="523" t="str">
        <f t="shared" si="67"/>
        <v/>
      </c>
      <c r="N1181" s="591"/>
      <c r="O1181" s="421"/>
    </row>
    <row r="1182" spans="1:15" ht="12.75" customHeight="1">
      <c r="A1182" s="571"/>
      <c r="B1182" s="514"/>
      <c r="C1182" s="514"/>
      <c r="D1182" s="516"/>
      <c r="E1182" s="571"/>
      <c r="F1182" s="519"/>
      <c r="G1182" s="519"/>
      <c r="H1182" s="435" t="str">
        <f t="shared" ca="1" si="65"/>
        <v/>
      </c>
      <c r="I1182" s="519"/>
      <c r="J1182" s="519"/>
      <c r="K1182" s="436" t="str">
        <f t="shared" ca="1" si="66"/>
        <v/>
      </c>
      <c r="L1182" s="516"/>
      <c r="M1182" s="523" t="str">
        <f t="shared" si="67"/>
        <v/>
      </c>
      <c r="N1182" s="591"/>
      <c r="O1182" s="421"/>
    </row>
    <row r="1183" spans="1:15" ht="12.75" customHeight="1">
      <c r="A1183" s="571"/>
      <c r="B1183" s="514"/>
      <c r="C1183" s="514"/>
      <c r="D1183" s="516"/>
      <c r="E1183" s="571"/>
      <c r="F1183" s="519"/>
      <c r="G1183" s="519"/>
      <c r="H1183" s="435" t="str">
        <f t="shared" ca="1" si="65"/>
        <v/>
      </c>
      <c r="I1183" s="519"/>
      <c r="J1183" s="519"/>
      <c r="K1183" s="436" t="str">
        <f t="shared" ca="1" si="66"/>
        <v/>
      </c>
      <c r="L1183" s="516"/>
      <c r="M1183" s="523" t="str">
        <f t="shared" si="67"/>
        <v/>
      </c>
      <c r="N1183" s="591"/>
      <c r="O1183" s="421"/>
    </row>
    <row r="1184" spans="1:15" ht="12.75" customHeight="1">
      <c r="A1184" s="571"/>
      <c r="B1184" s="514"/>
      <c r="C1184" s="514"/>
      <c r="D1184" s="516"/>
      <c r="E1184" s="571"/>
      <c r="F1184" s="519"/>
      <c r="G1184" s="519"/>
      <c r="H1184" s="435" t="str">
        <f t="shared" ca="1" si="65"/>
        <v/>
      </c>
      <c r="I1184" s="519"/>
      <c r="J1184" s="519"/>
      <c r="K1184" s="436" t="str">
        <f t="shared" ca="1" si="66"/>
        <v/>
      </c>
      <c r="L1184" s="516"/>
      <c r="M1184" s="523" t="str">
        <f t="shared" si="67"/>
        <v/>
      </c>
      <c r="N1184" s="591"/>
      <c r="O1184" s="421"/>
    </row>
    <row r="1185" spans="1:15" ht="12.75" customHeight="1">
      <c r="A1185" s="571"/>
      <c r="B1185" s="514"/>
      <c r="C1185" s="514"/>
      <c r="D1185" s="516"/>
      <c r="E1185" s="571"/>
      <c r="F1185" s="519"/>
      <c r="G1185" s="519"/>
      <c r="H1185" s="435" t="str">
        <f t="shared" ca="1" si="65"/>
        <v/>
      </c>
      <c r="I1185" s="519"/>
      <c r="J1185" s="519"/>
      <c r="K1185" s="436" t="str">
        <f t="shared" ca="1" si="66"/>
        <v/>
      </c>
      <c r="L1185" s="516"/>
      <c r="M1185" s="523" t="str">
        <f t="shared" si="67"/>
        <v/>
      </c>
      <c r="N1185" s="591"/>
      <c r="O1185" s="421"/>
    </row>
    <row r="1186" spans="1:15" ht="12.75" customHeight="1">
      <c r="A1186" s="571"/>
      <c r="B1186" s="514"/>
      <c r="C1186" s="514"/>
      <c r="D1186" s="516"/>
      <c r="E1186" s="571"/>
      <c r="F1186" s="519"/>
      <c r="G1186" s="519"/>
      <c r="H1186" s="435" t="str">
        <f t="shared" ca="1" si="65"/>
        <v/>
      </c>
      <c r="I1186" s="519"/>
      <c r="J1186" s="519"/>
      <c r="K1186" s="436" t="str">
        <f t="shared" ca="1" si="66"/>
        <v/>
      </c>
      <c r="L1186" s="516"/>
      <c r="M1186" s="523" t="str">
        <f t="shared" si="67"/>
        <v/>
      </c>
      <c r="N1186" s="591"/>
      <c r="O1186" s="421"/>
    </row>
    <row r="1187" spans="1:15" ht="12.75" customHeight="1">
      <c r="A1187" s="571"/>
      <c r="B1187" s="514"/>
      <c r="C1187" s="514"/>
      <c r="D1187" s="516"/>
      <c r="E1187" s="571"/>
      <c r="F1187" s="519"/>
      <c r="G1187" s="519"/>
      <c r="H1187" s="435" t="str">
        <f t="shared" ca="1" si="65"/>
        <v/>
      </c>
      <c r="I1187" s="519"/>
      <c r="J1187" s="519"/>
      <c r="K1187" s="436" t="str">
        <f t="shared" ca="1" si="66"/>
        <v/>
      </c>
      <c r="L1187" s="516"/>
      <c r="M1187" s="523" t="str">
        <f t="shared" si="67"/>
        <v/>
      </c>
      <c r="N1187" s="591"/>
      <c r="O1187" s="421"/>
    </row>
    <row r="1188" spans="1:15" ht="12.75" customHeight="1">
      <c r="A1188" s="571"/>
      <c r="B1188" s="514"/>
      <c r="C1188" s="514"/>
      <c r="D1188" s="516"/>
      <c r="E1188" s="571"/>
      <c r="F1188" s="519"/>
      <c r="G1188" s="519"/>
      <c r="H1188" s="435" t="str">
        <f t="shared" ca="1" si="65"/>
        <v/>
      </c>
      <c r="I1188" s="519"/>
      <c r="J1188" s="519"/>
      <c r="K1188" s="436" t="str">
        <f t="shared" ca="1" si="66"/>
        <v/>
      </c>
      <c r="L1188" s="516"/>
      <c r="M1188" s="523" t="str">
        <f t="shared" si="67"/>
        <v/>
      </c>
      <c r="N1188" s="591"/>
      <c r="O1188" s="421"/>
    </row>
    <row r="1189" spans="1:15" ht="12.75" customHeight="1">
      <c r="A1189" s="571"/>
      <c r="B1189" s="514"/>
      <c r="C1189" s="514"/>
      <c r="D1189" s="516"/>
      <c r="E1189" s="571"/>
      <c r="F1189" s="519"/>
      <c r="G1189" s="519"/>
      <c r="H1189" s="435" t="str">
        <f t="shared" ca="1" si="65"/>
        <v/>
      </c>
      <c r="I1189" s="519"/>
      <c r="J1189" s="519"/>
      <c r="K1189" s="436" t="str">
        <f t="shared" ca="1" si="66"/>
        <v/>
      </c>
      <c r="L1189" s="516"/>
      <c r="M1189" s="523" t="str">
        <f t="shared" si="67"/>
        <v/>
      </c>
      <c r="N1189" s="591"/>
      <c r="O1189" s="421"/>
    </row>
    <row r="1190" spans="1:15" ht="12.75" customHeight="1">
      <c r="A1190" s="571"/>
      <c r="B1190" s="514"/>
      <c r="C1190" s="514"/>
      <c r="D1190" s="516"/>
      <c r="E1190" s="571"/>
      <c r="F1190" s="519"/>
      <c r="G1190" s="519"/>
      <c r="H1190" s="435" t="str">
        <f t="shared" ca="1" si="65"/>
        <v/>
      </c>
      <c r="I1190" s="519"/>
      <c r="J1190" s="519"/>
      <c r="K1190" s="436" t="str">
        <f t="shared" ca="1" si="66"/>
        <v/>
      </c>
      <c r="L1190" s="516"/>
      <c r="M1190" s="523" t="str">
        <f t="shared" si="67"/>
        <v/>
      </c>
      <c r="N1190" s="591"/>
      <c r="O1190" s="421"/>
    </row>
    <row r="1191" spans="1:15" ht="12.75" customHeight="1">
      <c r="A1191" s="571"/>
      <c r="B1191" s="514"/>
      <c r="C1191" s="514"/>
      <c r="D1191" s="516"/>
      <c r="E1191" s="571"/>
      <c r="F1191" s="519"/>
      <c r="G1191" s="519"/>
      <c r="H1191" s="435" t="str">
        <f t="shared" ca="1" si="65"/>
        <v/>
      </c>
      <c r="I1191" s="519"/>
      <c r="J1191" s="519"/>
      <c r="K1191" s="436" t="str">
        <f t="shared" ca="1" si="66"/>
        <v/>
      </c>
      <c r="L1191" s="516"/>
      <c r="M1191" s="523" t="str">
        <f t="shared" si="67"/>
        <v/>
      </c>
      <c r="N1191" s="591"/>
      <c r="O1191" s="421"/>
    </row>
    <row r="1192" spans="1:15" ht="12.75" customHeight="1">
      <c r="A1192" s="571"/>
      <c r="B1192" s="514"/>
      <c r="C1192" s="514"/>
      <c r="D1192" s="516"/>
      <c r="E1192" s="571"/>
      <c r="F1192" s="519"/>
      <c r="G1192" s="519"/>
      <c r="H1192" s="435" t="str">
        <f t="shared" ca="1" si="65"/>
        <v/>
      </c>
      <c r="I1192" s="519"/>
      <c r="J1192" s="519"/>
      <c r="K1192" s="436" t="str">
        <f t="shared" ca="1" si="66"/>
        <v/>
      </c>
      <c r="L1192" s="516"/>
      <c r="M1192" s="523" t="str">
        <f t="shared" si="67"/>
        <v/>
      </c>
      <c r="N1192" s="591"/>
      <c r="O1192" s="421"/>
    </row>
    <row r="1193" spans="1:15" ht="12.75" customHeight="1">
      <c r="A1193" s="571"/>
      <c r="B1193" s="514"/>
      <c r="C1193" s="514"/>
      <c r="D1193" s="516"/>
      <c r="E1193" s="571"/>
      <c r="F1193" s="519"/>
      <c r="G1193" s="519"/>
      <c r="H1193" s="435" t="str">
        <f t="shared" ca="1" si="65"/>
        <v/>
      </c>
      <c r="I1193" s="519"/>
      <c r="J1193" s="519"/>
      <c r="K1193" s="436" t="str">
        <f t="shared" ca="1" si="66"/>
        <v/>
      </c>
      <c r="L1193" s="516"/>
      <c r="M1193" s="523" t="str">
        <f t="shared" si="67"/>
        <v/>
      </c>
      <c r="N1193" s="591"/>
      <c r="O1193" s="421"/>
    </row>
    <row r="1194" spans="1:15" ht="12.75" customHeight="1">
      <c r="A1194" s="571"/>
      <c r="B1194" s="514"/>
      <c r="C1194" s="514"/>
      <c r="D1194" s="516"/>
      <c r="E1194" s="571"/>
      <c r="F1194" s="519"/>
      <c r="G1194" s="519"/>
      <c r="H1194" s="435" t="str">
        <f t="shared" ca="1" si="65"/>
        <v/>
      </c>
      <c r="I1194" s="519"/>
      <c r="J1194" s="519"/>
      <c r="K1194" s="436" t="str">
        <f t="shared" ca="1" si="66"/>
        <v/>
      </c>
      <c r="L1194" s="516"/>
      <c r="M1194" s="523" t="str">
        <f t="shared" si="67"/>
        <v/>
      </c>
      <c r="N1194" s="591"/>
      <c r="O1194" s="421"/>
    </row>
    <row r="1195" spans="1:15" ht="12.75" customHeight="1">
      <c r="A1195" s="571"/>
      <c r="B1195" s="514"/>
      <c r="C1195" s="514"/>
      <c r="D1195" s="516"/>
      <c r="E1195" s="571"/>
      <c r="F1195" s="519"/>
      <c r="G1195" s="519"/>
      <c r="H1195" s="435" t="str">
        <f t="shared" ca="1" si="65"/>
        <v/>
      </c>
      <c r="I1195" s="519"/>
      <c r="J1195" s="519"/>
      <c r="K1195" s="436" t="str">
        <f t="shared" ca="1" si="66"/>
        <v/>
      </c>
      <c r="L1195" s="516"/>
      <c r="M1195" s="523" t="str">
        <f t="shared" si="67"/>
        <v/>
      </c>
      <c r="N1195" s="591"/>
      <c r="O1195" s="421"/>
    </row>
    <row r="1196" spans="1:15" ht="12.75" customHeight="1">
      <c r="A1196" s="571"/>
      <c r="B1196" s="514"/>
      <c r="C1196" s="514"/>
      <c r="D1196" s="516"/>
      <c r="E1196" s="571"/>
      <c r="F1196" s="519"/>
      <c r="G1196" s="519"/>
      <c r="H1196" s="435" t="str">
        <f t="shared" ca="1" si="65"/>
        <v/>
      </c>
      <c r="I1196" s="519"/>
      <c r="J1196" s="519"/>
      <c r="K1196" s="436" t="str">
        <f t="shared" ca="1" si="66"/>
        <v/>
      </c>
      <c r="L1196" s="516"/>
      <c r="M1196" s="523" t="str">
        <f t="shared" si="67"/>
        <v/>
      </c>
      <c r="N1196" s="591"/>
      <c r="O1196" s="421"/>
    </row>
    <row r="1197" spans="1:15" ht="12.75" customHeight="1">
      <c r="A1197" s="571"/>
      <c r="B1197" s="514"/>
      <c r="C1197" s="514"/>
      <c r="D1197" s="516"/>
      <c r="E1197" s="571"/>
      <c r="F1197" s="519"/>
      <c r="G1197" s="519"/>
      <c r="H1197" s="435" t="str">
        <f t="shared" ca="1" si="65"/>
        <v/>
      </c>
      <c r="I1197" s="519"/>
      <c r="J1197" s="519"/>
      <c r="K1197" s="436" t="str">
        <f t="shared" ca="1" si="66"/>
        <v/>
      </c>
      <c r="L1197" s="516"/>
      <c r="M1197" s="523" t="str">
        <f t="shared" si="67"/>
        <v/>
      </c>
      <c r="N1197" s="591"/>
      <c r="O1197" s="421"/>
    </row>
    <row r="1198" spans="1:15" ht="12.75" customHeight="1">
      <c r="A1198" s="571"/>
      <c r="B1198" s="514"/>
      <c r="C1198" s="514"/>
      <c r="D1198" s="516"/>
      <c r="E1198" s="571"/>
      <c r="F1198" s="519"/>
      <c r="G1198" s="519"/>
      <c r="H1198" s="435" t="str">
        <f t="shared" ca="1" si="65"/>
        <v/>
      </c>
      <c r="I1198" s="519"/>
      <c r="J1198" s="519"/>
      <c r="K1198" s="436" t="str">
        <f t="shared" ca="1" si="66"/>
        <v/>
      </c>
      <c r="L1198" s="516"/>
      <c r="M1198" s="523" t="str">
        <f t="shared" si="67"/>
        <v/>
      </c>
      <c r="N1198" s="591"/>
      <c r="O1198" s="421"/>
    </row>
    <row r="1199" spans="1:15" ht="12.75" customHeight="1">
      <c r="A1199" s="571"/>
      <c r="B1199" s="514"/>
      <c r="C1199" s="514"/>
      <c r="D1199" s="516"/>
      <c r="E1199" s="571"/>
      <c r="F1199" s="519"/>
      <c r="G1199" s="519"/>
      <c r="H1199" s="435" t="str">
        <f t="shared" ca="1" si="65"/>
        <v/>
      </c>
      <c r="I1199" s="519"/>
      <c r="J1199" s="519"/>
      <c r="K1199" s="436" t="str">
        <f t="shared" ca="1" si="66"/>
        <v/>
      </c>
      <c r="L1199" s="516"/>
      <c r="M1199" s="523" t="str">
        <f t="shared" si="67"/>
        <v/>
      </c>
      <c r="N1199" s="591"/>
      <c r="O1199" s="421"/>
    </row>
    <row r="1200" spans="1:15" ht="12.75" customHeight="1">
      <c r="A1200" s="571"/>
      <c r="B1200" s="514"/>
      <c r="C1200" s="514"/>
      <c r="D1200" s="516"/>
      <c r="E1200" s="571"/>
      <c r="F1200" s="519"/>
      <c r="G1200" s="519"/>
      <c r="H1200" s="435" t="str">
        <f t="shared" ca="1" si="65"/>
        <v/>
      </c>
      <c r="I1200" s="519"/>
      <c r="J1200" s="519"/>
      <c r="K1200" s="436" t="str">
        <f t="shared" ca="1" si="66"/>
        <v/>
      </c>
      <c r="L1200" s="516"/>
      <c r="M1200" s="523" t="str">
        <f t="shared" si="67"/>
        <v/>
      </c>
      <c r="N1200" s="591"/>
      <c r="O1200" s="421"/>
    </row>
    <row r="1201" spans="1:15" ht="12.75" customHeight="1">
      <c r="A1201" s="571"/>
      <c r="B1201" s="514"/>
      <c r="C1201" s="514"/>
      <c r="D1201" s="516"/>
      <c r="E1201" s="571"/>
      <c r="F1201" s="519"/>
      <c r="G1201" s="519"/>
      <c r="H1201" s="435" t="str">
        <f t="shared" ca="1" si="65"/>
        <v/>
      </c>
      <c r="I1201" s="519"/>
      <c r="J1201" s="519"/>
      <c r="K1201" s="436" t="str">
        <f t="shared" ca="1" si="66"/>
        <v/>
      </c>
      <c r="L1201" s="516"/>
      <c r="M1201" s="523" t="str">
        <f t="shared" si="67"/>
        <v/>
      </c>
      <c r="N1201" s="591"/>
      <c r="O1201" s="421"/>
    </row>
    <row r="1202" spans="1:15" ht="12.75" customHeight="1">
      <c r="A1202" s="571"/>
      <c r="B1202" s="514"/>
      <c r="C1202" s="514"/>
      <c r="D1202" s="516"/>
      <c r="E1202" s="571"/>
      <c r="F1202" s="519"/>
      <c r="G1202" s="519"/>
      <c r="H1202" s="435" t="str">
        <f t="shared" ca="1" si="65"/>
        <v/>
      </c>
      <c r="I1202" s="519"/>
      <c r="J1202" s="519"/>
      <c r="K1202" s="436" t="str">
        <f t="shared" ca="1" si="66"/>
        <v/>
      </c>
      <c r="L1202" s="516"/>
      <c r="M1202" s="523" t="str">
        <f t="shared" si="67"/>
        <v/>
      </c>
      <c r="N1202" s="591"/>
      <c r="O1202" s="421"/>
    </row>
    <row r="1203" spans="1:15" ht="12.75" customHeight="1">
      <c r="A1203" s="571"/>
      <c r="B1203" s="514"/>
      <c r="C1203" s="514"/>
      <c r="D1203" s="516"/>
      <c r="E1203" s="571"/>
      <c r="F1203" s="519"/>
      <c r="G1203" s="519"/>
      <c r="H1203" s="435" t="str">
        <f t="shared" ca="1" si="65"/>
        <v/>
      </c>
      <c r="I1203" s="519"/>
      <c r="J1203" s="519"/>
      <c r="K1203" s="436" t="str">
        <f t="shared" ca="1" si="66"/>
        <v/>
      </c>
      <c r="L1203" s="516"/>
      <c r="M1203" s="523" t="str">
        <f t="shared" si="67"/>
        <v/>
      </c>
      <c r="N1203" s="591"/>
      <c r="O1203" s="421"/>
    </row>
    <row r="1204" spans="1:15" ht="12.75" customHeight="1">
      <c r="A1204" s="571"/>
      <c r="B1204" s="514"/>
      <c r="C1204" s="514"/>
      <c r="D1204" s="516"/>
      <c r="E1204" s="571"/>
      <c r="F1204" s="519"/>
      <c r="G1204" s="519"/>
      <c r="H1204" s="435" t="str">
        <f t="shared" ca="1" si="65"/>
        <v/>
      </c>
      <c r="I1204" s="519"/>
      <c r="J1204" s="519"/>
      <c r="K1204" s="436" t="str">
        <f t="shared" ca="1" si="66"/>
        <v/>
      </c>
      <c r="L1204" s="516"/>
      <c r="M1204" s="523" t="str">
        <f t="shared" si="67"/>
        <v/>
      </c>
      <c r="N1204" s="591"/>
      <c r="O1204" s="421"/>
    </row>
    <row r="1205" spans="1:15" ht="12.75" customHeight="1">
      <c r="A1205" s="571"/>
      <c r="B1205" s="514"/>
      <c r="C1205" s="514"/>
      <c r="D1205" s="516"/>
      <c r="E1205" s="571"/>
      <c r="F1205" s="519"/>
      <c r="G1205" s="519"/>
      <c r="H1205" s="435" t="str">
        <f t="shared" ca="1" si="65"/>
        <v/>
      </c>
      <c r="I1205" s="519"/>
      <c r="J1205" s="519"/>
      <c r="K1205" s="436" t="str">
        <f t="shared" ca="1" si="66"/>
        <v/>
      </c>
      <c r="L1205" s="516"/>
      <c r="M1205" s="523" t="str">
        <f t="shared" si="67"/>
        <v/>
      </c>
      <c r="N1205" s="591"/>
      <c r="O1205" s="421"/>
    </row>
    <row r="1206" spans="1:15" ht="12.75" customHeight="1">
      <c r="A1206" s="571"/>
      <c r="B1206" s="514"/>
      <c r="C1206" s="514"/>
      <c r="D1206" s="516"/>
      <c r="E1206" s="571"/>
      <c r="F1206" s="519"/>
      <c r="G1206" s="519"/>
      <c r="H1206" s="435" t="str">
        <f t="shared" ca="1" si="65"/>
        <v/>
      </c>
      <c r="I1206" s="519"/>
      <c r="J1206" s="519"/>
      <c r="K1206" s="436" t="str">
        <f t="shared" ca="1" si="66"/>
        <v/>
      </c>
      <c r="L1206" s="516"/>
      <c r="M1206" s="523" t="str">
        <f t="shared" si="67"/>
        <v/>
      </c>
      <c r="N1206" s="591"/>
      <c r="O1206" s="421"/>
    </row>
    <row r="1207" spans="1:15" ht="12.75" customHeight="1">
      <c r="A1207" s="571"/>
      <c r="B1207" s="514"/>
      <c r="C1207" s="514"/>
      <c r="D1207" s="516"/>
      <c r="E1207" s="571"/>
      <c r="F1207" s="519"/>
      <c r="G1207" s="519"/>
      <c r="H1207" s="435" t="str">
        <f t="shared" ca="1" si="65"/>
        <v/>
      </c>
      <c r="I1207" s="519"/>
      <c r="J1207" s="519"/>
      <c r="K1207" s="436" t="str">
        <f t="shared" ca="1" si="66"/>
        <v/>
      </c>
      <c r="L1207" s="516"/>
      <c r="M1207" s="523" t="str">
        <f t="shared" si="67"/>
        <v/>
      </c>
      <c r="N1207" s="591"/>
      <c r="O1207" s="421"/>
    </row>
    <row r="1208" spans="1:15" ht="12.75" customHeight="1">
      <c r="A1208" s="571"/>
      <c r="B1208" s="514"/>
      <c r="C1208" s="514"/>
      <c r="D1208" s="516"/>
      <c r="E1208" s="571"/>
      <c r="F1208" s="519"/>
      <c r="G1208" s="519"/>
      <c r="H1208" s="435" t="str">
        <f t="shared" ca="1" si="65"/>
        <v/>
      </c>
      <c r="I1208" s="519"/>
      <c r="J1208" s="519"/>
      <c r="K1208" s="436" t="str">
        <f t="shared" ca="1" si="66"/>
        <v/>
      </c>
      <c r="L1208" s="516"/>
      <c r="M1208" s="523" t="str">
        <f t="shared" si="67"/>
        <v/>
      </c>
      <c r="N1208" s="591"/>
      <c r="O1208" s="421"/>
    </row>
    <row r="1209" spans="1:15" ht="12.75" customHeight="1">
      <c r="A1209" s="571"/>
      <c r="B1209" s="514"/>
      <c r="C1209" s="514"/>
      <c r="D1209" s="516"/>
      <c r="E1209" s="571"/>
      <c r="F1209" s="519"/>
      <c r="G1209" s="519"/>
      <c r="H1209" s="435" t="str">
        <f t="shared" ca="1" si="65"/>
        <v/>
      </c>
      <c r="I1209" s="519"/>
      <c r="J1209" s="519"/>
      <c r="K1209" s="436" t="str">
        <f t="shared" ca="1" si="66"/>
        <v/>
      </c>
      <c r="L1209" s="516"/>
      <c r="M1209" s="523" t="str">
        <f t="shared" si="67"/>
        <v/>
      </c>
      <c r="N1209" s="591"/>
      <c r="O1209" s="421"/>
    </row>
    <row r="1210" spans="1:15" ht="12.75" customHeight="1">
      <c r="A1210" s="571"/>
      <c r="B1210" s="514"/>
      <c r="C1210" s="514"/>
      <c r="D1210" s="516"/>
      <c r="E1210" s="571"/>
      <c r="F1210" s="519"/>
      <c r="G1210" s="519"/>
      <c r="H1210" s="435" t="str">
        <f t="shared" ca="1" si="65"/>
        <v/>
      </c>
      <c r="I1210" s="519"/>
      <c r="J1210" s="519"/>
      <c r="K1210" s="436" t="str">
        <f t="shared" ca="1" si="66"/>
        <v/>
      </c>
      <c r="L1210" s="516"/>
      <c r="M1210" s="523" t="str">
        <f t="shared" si="67"/>
        <v/>
      </c>
      <c r="N1210" s="591"/>
      <c r="O1210" s="421"/>
    </row>
    <row r="1211" spans="1:15" ht="12.75" customHeight="1">
      <c r="A1211" s="571"/>
      <c r="B1211" s="514"/>
      <c r="C1211" s="514"/>
      <c r="D1211" s="516"/>
      <c r="E1211" s="571"/>
      <c r="F1211" s="519"/>
      <c r="G1211" s="519"/>
      <c r="H1211" s="435" t="str">
        <f t="shared" ca="1" si="65"/>
        <v/>
      </c>
      <c r="I1211" s="519"/>
      <c r="J1211" s="519"/>
      <c r="K1211" s="436" t="str">
        <f t="shared" ca="1" si="66"/>
        <v/>
      </c>
      <c r="L1211" s="516"/>
      <c r="M1211" s="523" t="str">
        <f t="shared" si="67"/>
        <v/>
      </c>
      <c r="N1211" s="591"/>
      <c r="O1211" s="421"/>
    </row>
    <row r="1212" spans="1:15" ht="12.75" customHeight="1">
      <c r="A1212" s="571"/>
      <c r="B1212" s="514"/>
      <c r="C1212" s="514"/>
      <c r="D1212" s="516"/>
      <c r="E1212" s="571"/>
      <c r="F1212" s="519"/>
      <c r="G1212" s="519"/>
      <c r="H1212" s="435" t="str">
        <f t="shared" ref="H1212:H1275" ca="1" si="68">IF(A1212&lt;&gt;"",IF(INDIRECT(ADDRESS(ROW()-1,8))="",ROUND(SUM(INDIRECT(ADDRESS(ROW()-2,8)),F1212,-G1212),2),ROUND(SUM(INDIRECT(ADDRESS(ROW()-1,8)),F1212,-G1212),2)),"")</f>
        <v/>
      </c>
      <c r="I1212" s="519"/>
      <c r="J1212" s="519"/>
      <c r="K1212" s="436" t="str">
        <f t="shared" ca="1" si="66"/>
        <v/>
      </c>
      <c r="L1212" s="516"/>
      <c r="M1212" s="523" t="str">
        <f t="shared" si="67"/>
        <v/>
      </c>
      <c r="N1212" s="591"/>
      <c r="O1212" s="421"/>
    </row>
    <row r="1213" spans="1:15" ht="12.75" customHeight="1">
      <c r="A1213" s="571"/>
      <c r="B1213" s="514"/>
      <c r="C1213" s="514"/>
      <c r="D1213" s="516"/>
      <c r="E1213" s="571"/>
      <c r="F1213" s="519"/>
      <c r="G1213" s="519"/>
      <c r="H1213" s="435" t="str">
        <f t="shared" ca="1" si="68"/>
        <v/>
      </c>
      <c r="I1213" s="519"/>
      <c r="J1213" s="519"/>
      <c r="K1213" s="436" t="str">
        <f t="shared" ref="K1213:K1276" ca="1" si="69">IF(A1213&lt;&gt;"",IF(INDIRECT(ADDRESS(ROW()-1,11))="",ROUND(SUM(INDIRECT(ADDRESS(ROW()-2,11)),I1213,-J1213),2),ROUND(SUM(INDIRECT(ADDRESS(ROW()-1,11)),I1213,-J1213),2)),"")</f>
        <v/>
      </c>
      <c r="L1213" s="516"/>
      <c r="M1213" s="523" t="str">
        <f t="shared" si="67"/>
        <v/>
      </c>
      <c r="N1213" s="591"/>
      <c r="O1213" s="421"/>
    </row>
    <row r="1214" spans="1:15" ht="12.75" customHeight="1">
      <c r="A1214" s="571"/>
      <c r="B1214" s="514"/>
      <c r="C1214" s="514"/>
      <c r="D1214" s="516"/>
      <c r="E1214" s="571"/>
      <c r="F1214" s="519"/>
      <c r="G1214" s="519"/>
      <c r="H1214" s="435" t="str">
        <f t="shared" ca="1" si="68"/>
        <v/>
      </c>
      <c r="I1214" s="519"/>
      <c r="J1214" s="519"/>
      <c r="K1214" s="436" t="str">
        <f t="shared" ca="1" si="69"/>
        <v/>
      </c>
      <c r="L1214" s="516"/>
      <c r="M1214" s="523" t="str">
        <f t="shared" si="67"/>
        <v/>
      </c>
      <c r="N1214" s="591"/>
      <c r="O1214" s="421"/>
    </row>
    <row r="1215" spans="1:15" ht="12.75" customHeight="1">
      <c r="A1215" s="571"/>
      <c r="B1215" s="514"/>
      <c r="C1215" s="514"/>
      <c r="D1215" s="516"/>
      <c r="E1215" s="571"/>
      <c r="F1215" s="519"/>
      <c r="G1215" s="519"/>
      <c r="H1215" s="435" t="str">
        <f t="shared" ca="1" si="68"/>
        <v/>
      </c>
      <c r="I1215" s="519"/>
      <c r="J1215" s="519"/>
      <c r="K1215" s="436" t="str">
        <f t="shared" ca="1" si="69"/>
        <v/>
      </c>
      <c r="L1215" s="516"/>
      <c r="M1215" s="523" t="str">
        <f t="shared" si="67"/>
        <v/>
      </c>
      <c r="N1215" s="591"/>
      <c r="O1215" s="421"/>
    </row>
    <row r="1216" spans="1:15" ht="12.75" customHeight="1">
      <c r="A1216" s="571"/>
      <c r="B1216" s="514"/>
      <c r="C1216" s="514"/>
      <c r="D1216" s="516"/>
      <c r="E1216" s="571"/>
      <c r="F1216" s="519"/>
      <c r="G1216" s="519"/>
      <c r="H1216" s="435" t="str">
        <f t="shared" ca="1" si="68"/>
        <v/>
      </c>
      <c r="I1216" s="519"/>
      <c r="J1216" s="519"/>
      <c r="K1216" s="436" t="str">
        <f t="shared" ca="1" si="69"/>
        <v/>
      </c>
      <c r="L1216" s="516"/>
      <c r="M1216" s="523" t="str">
        <f t="shared" ref="M1216:M1279" si="70">IF(LEN(L1216)&gt;0,F1216+G1216+I1216+J1216,"")</f>
        <v/>
      </c>
      <c r="N1216" s="591"/>
      <c r="O1216" s="421"/>
    </row>
    <row r="1217" spans="1:15" ht="12.75" customHeight="1">
      <c r="A1217" s="571"/>
      <c r="B1217" s="514"/>
      <c r="C1217" s="514"/>
      <c r="D1217" s="516"/>
      <c r="E1217" s="571"/>
      <c r="F1217" s="519"/>
      <c r="G1217" s="519"/>
      <c r="H1217" s="435" t="str">
        <f t="shared" ca="1" si="68"/>
        <v/>
      </c>
      <c r="I1217" s="519"/>
      <c r="J1217" s="519"/>
      <c r="K1217" s="436" t="str">
        <f t="shared" ca="1" si="69"/>
        <v/>
      </c>
      <c r="L1217" s="516"/>
      <c r="M1217" s="523" t="str">
        <f t="shared" si="70"/>
        <v/>
      </c>
      <c r="N1217" s="591"/>
      <c r="O1217" s="421"/>
    </row>
    <row r="1218" spans="1:15" ht="12.75" customHeight="1">
      <c r="A1218" s="571"/>
      <c r="B1218" s="514"/>
      <c r="C1218" s="514"/>
      <c r="D1218" s="516"/>
      <c r="E1218" s="571"/>
      <c r="F1218" s="519"/>
      <c r="G1218" s="519"/>
      <c r="H1218" s="435" t="str">
        <f t="shared" ca="1" si="68"/>
        <v/>
      </c>
      <c r="I1218" s="519"/>
      <c r="J1218" s="519"/>
      <c r="K1218" s="436" t="str">
        <f t="shared" ca="1" si="69"/>
        <v/>
      </c>
      <c r="L1218" s="516"/>
      <c r="M1218" s="523" t="str">
        <f t="shared" si="70"/>
        <v/>
      </c>
      <c r="N1218" s="591"/>
      <c r="O1218" s="421"/>
    </row>
    <row r="1219" spans="1:15" ht="12.75" customHeight="1">
      <c r="A1219" s="571"/>
      <c r="B1219" s="514"/>
      <c r="C1219" s="514"/>
      <c r="D1219" s="516"/>
      <c r="E1219" s="571"/>
      <c r="F1219" s="519"/>
      <c r="G1219" s="519"/>
      <c r="H1219" s="435" t="str">
        <f t="shared" ca="1" si="68"/>
        <v/>
      </c>
      <c r="I1219" s="519"/>
      <c r="J1219" s="519"/>
      <c r="K1219" s="436" t="str">
        <f t="shared" ca="1" si="69"/>
        <v/>
      </c>
      <c r="L1219" s="516"/>
      <c r="M1219" s="523" t="str">
        <f t="shared" si="70"/>
        <v/>
      </c>
      <c r="N1219" s="591"/>
      <c r="O1219" s="421"/>
    </row>
    <row r="1220" spans="1:15" ht="12.75" customHeight="1">
      <c r="A1220" s="571"/>
      <c r="B1220" s="514"/>
      <c r="C1220" s="514"/>
      <c r="D1220" s="516"/>
      <c r="E1220" s="571"/>
      <c r="F1220" s="519"/>
      <c r="G1220" s="519"/>
      <c r="H1220" s="435" t="str">
        <f t="shared" ca="1" si="68"/>
        <v/>
      </c>
      <c r="I1220" s="519"/>
      <c r="J1220" s="519"/>
      <c r="K1220" s="436" t="str">
        <f t="shared" ca="1" si="69"/>
        <v/>
      </c>
      <c r="L1220" s="516"/>
      <c r="M1220" s="523" t="str">
        <f t="shared" si="70"/>
        <v/>
      </c>
      <c r="N1220" s="591"/>
      <c r="O1220" s="421"/>
    </row>
    <row r="1221" spans="1:15" ht="12.75" customHeight="1">
      <c r="A1221" s="571"/>
      <c r="B1221" s="514"/>
      <c r="C1221" s="514"/>
      <c r="D1221" s="516"/>
      <c r="E1221" s="571"/>
      <c r="F1221" s="519"/>
      <c r="G1221" s="519"/>
      <c r="H1221" s="435" t="str">
        <f t="shared" ca="1" si="68"/>
        <v/>
      </c>
      <c r="I1221" s="519"/>
      <c r="J1221" s="519"/>
      <c r="K1221" s="436" t="str">
        <f t="shared" ca="1" si="69"/>
        <v/>
      </c>
      <c r="L1221" s="516"/>
      <c r="M1221" s="523" t="str">
        <f t="shared" si="70"/>
        <v/>
      </c>
      <c r="N1221" s="591"/>
      <c r="O1221" s="421"/>
    </row>
    <row r="1222" spans="1:15" ht="12.75" customHeight="1">
      <c r="A1222" s="571"/>
      <c r="B1222" s="514"/>
      <c r="C1222" s="514"/>
      <c r="D1222" s="516"/>
      <c r="E1222" s="571"/>
      <c r="F1222" s="519"/>
      <c r="G1222" s="519"/>
      <c r="H1222" s="435" t="str">
        <f t="shared" ca="1" si="68"/>
        <v/>
      </c>
      <c r="I1222" s="519"/>
      <c r="J1222" s="519"/>
      <c r="K1222" s="436" t="str">
        <f t="shared" ca="1" si="69"/>
        <v/>
      </c>
      <c r="L1222" s="516"/>
      <c r="M1222" s="523" t="str">
        <f t="shared" si="70"/>
        <v/>
      </c>
      <c r="N1222" s="591"/>
      <c r="O1222" s="421"/>
    </row>
    <row r="1223" spans="1:15" ht="12.75" customHeight="1">
      <c r="A1223" s="571"/>
      <c r="B1223" s="514"/>
      <c r="C1223" s="514"/>
      <c r="D1223" s="516"/>
      <c r="E1223" s="571"/>
      <c r="F1223" s="519"/>
      <c r="G1223" s="519"/>
      <c r="H1223" s="435" t="str">
        <f t="shared" ca="1" si="68"/>
        <v/>
      </c>
      <c r="I1223" s="519"/>
      <c r="J1223" s="519"/>
      <c r="K1223" s="436" t="str">
        <f t="shared" ca="1" si="69"/>
        <v/>
      </c>
      <c r="L1223" s="516"/>
      <c r="M1223" s="523" t="str">
        <f t="shared" si="70"/>
        <v/>
      </c>
      <c r="N1223" s="591"/>
      <c r="O1223" s="421"/>
    </row>
    <row r="1224" spans="1:15" ht="12.75" customHeight="1">
      <c r="A1224" s="571"/>
      <c r="B1224" s="514"/>
      <c r="C1224" s="514"/>
      <c r="D1224" s="516"/>
      <c r="E1224" s="571"/>
      <c r="F1224" s="519"/>
      <c r="G1224" s="519"/>
      <c r="H1224" s="435" t="str">
        <f t="shared" ca="1" si="68"/>
        <v/>
      </c>
      <c r="I1224" s="519"/>
      <c r="J1224" s="519"/>
      <c r="K1224" s="436" t="str">
        <f t="shared" ca="1" si="69"/>
        <v/>
      </c>
      <c r="L1224" s="516"/>
      <c r="M1224" s="523" t="str">
        <f t="shared" si="70"/>
        <v/>
      </c>
      <c r="N1224" s="591"/>
      <c r="O1224" s="421"/>
    </row>
    <row r="1225" spans="1:15" ht="12.75" customHeight="1">
      <c r="A1225" s="571"/>
      <c r="B1225" s="514"/>
      <c r="C1225" s="514"/>
      <c r="D1225" s="516"/>
      <c r="E1225" s="571"/>
      <c r="F1225" s="519"/>
      <c r="G1225" s="519"/>
      <c r="H1225" s="435" t="str">
        <f t="shared" ca="1" si="68"/>
        <v/>
      </c>
      <c r="I1225" s="519"/>
      <c r="J1225" s="519"/>
      <c r="K1225" s="436" t="str">
        <f t="shared" ca="1" si="69"/>
        <v/>
      </c>
      <c r="L1225" s="516"/>
      <c r="M1225" s="523" t="str">
        <f t="shared" si="70"/>
        <v/>
      </c>
      <c r="N1225" s="591"/>
      <c r="O1225" s="421"/>
    </row>
    <row r="1226" spans="1:15" ht="12.75" customHeight="1">
      <c r="A1226" s="571"/>
      <c r="B1226" s="514"/>
      <c r="C1226" s="514"/>
      <c r="D1226" s="516"/>
      <c r="E1226" s="571"/>
      <c r="F1226" s="519"/>
      <c r="G1226" s="519"/>
      <c r="H1226" s="435" t="str">
        <f t="shared" ca="1" si="68"/>
        <v/>
      </c>
      <c r="I1226" s="519"/>
      <c r="J1226" s="519"/>
      <c r="K1226" s="436" t="str">
        <f t="shared" ca="1" si="69"/>
        <v/>
      </c>
      <c r="L1226" s="516"/>
      <c r="M1226" s="523" t="str">
        <f t="shared" si="70"/>
        <v/>
      </c>
      <c r="N1226" s="591"/>
      <c r="O1226" s="421"/>
    </row>
    <row r="1227" spans="1:15" ht="12.75" customHeight="1">
      <c r="A1227" s="571"/>
      <c r="B1227" s="514"/>
      <c r="C1227" s="514"/>
      <c r="D1227" s="516"/>
      <c r="E1227" s="571"/>
      <c r="F1227" s="519"/>
      <c r="G1227" s="519"/>
      <c r="H1227" s="435" t="str">
        <f t="shared" ca="1" si="68"/>
        <v/>
      </c>
      <c r="I1227" s="519"/>
      <c r="J1227" s="519"/>
      <c r="K1227" s="436" t="str">
        <f t="shared" ca="1" si="69"/>
        <v/>
      </c>
      <c r="L1227" s="516"/>
      <c r="M1227" s="523" t="str">
        <f t="shared" si="70"/>
        <v/>
      </c>
      <c r="N1227" s="591"/>
      <c r="O1227" s="421"/>
    </row>
    <row r="1228" spans="1:15" ht="12.75" customHeight="1">
      <c r="A1228" s="571"/>
      <c r="B1228" s="514"/>
      <c r="C1228" s="514"/>
      <c r="D1228" s="516"/>
      <c r="E1228" s="571"/>
      <c r="F1228" s="519"/>
      <c r="G1228" s="519"/>
      <c r="H1228" s="435" t="str">
        <f t="shared" ca="1" si="68"/>
        <v/>
      </c>
      <c r="I1228" s="519"/>
      <c r="J1228" s="519"/>
      <c r="K1228" s="436" t="str">
        <f t="shared" ca="1" si="69"/>
        <v/>
      </c>
      <c r="L1228" s="516"/>
      <c r="M1228" s="523" t="str">
        <f t="shared" si="70"/>
        <v/>
      </c>
      <c r="N1228" s="591"/>
      <c r="O1228" s="421"/>
    </row>
    <row r="1229" spans="1:15" ht="12.75" customHeight="1">
      <c r="A1229" s="571"/>
      <c r="B1229" s="514"/>
      <c r="C1229" s="514"/>
      <c r="D1229" s="516"/>
      <c r="E1229" s="571"/>
      <c r="F1229" s="519"/>
      <c r="G1229" s="519"/>
      <c r="H1229" s="435" t="str">
        <f t="shared" ca="1" si="68"/>
        <v/>
      </c>
      <c r="I1229" s="519"/>
      <c r="J1229" s="519"/>
      <c r="K1229" s="436" t="str">
        <f t="shared" ca="1" si="69"/>
        <v/>
      </c>
      <c r="L1229" s="516"/>
      <c r="M1229" s="523" t="str">
        <f t="shared" si="70"/>
        <v/>
      </c>
      <c r="N1229" s="591"/>
      <c r="O1229" s="421"/>
    </row>
    <row r="1230" spans="1:15" ht="12.75" customHeight="1">
      <c r="A1230" s="571"/>
      <c r="B1230" s="514"/>
      <c r="C1230" s="514"/>
      <c r="D1230" s="516"/>
      <c r="E1230" s="571"/>
      <c r="F1230" s="519"/>
      <c r="G1230" s="519"/>
      <c r="H1230" s="435" t="str">
        <f t="shared" ca="1" si="68"/>
        <v/>
      </c>
      <c r="I1230" s="519"/>
      <c r="J1230" s="519"/>
      <c r="K1230" s="436" t="str">
        <f t="shared" ca="1" si="69"/>
        <v/>
      </c>
      <c r="L1230" s="516"/>
      <c r="M1230" s="523" t="str">
        <f t="shared" si="70"/>
        <v/>
      </c>
      <c r="N1230" s="591"/>
      <c r="O1230" s="421"/>
    </row>
    <row r="1231" spans="1:15" ht="12.75" customHeight="1">
      <c r="A1231" s="571"/>
      <c r="B1231" s="514"/>
      <c r="C1231" s="514"/>
      <c r="D1231" s="516"/>
      <c r="E1231" s="571"/>
      <c r="F1231" s="519"/>
      <c r="G1231" s="519"/>
      <c r="H1231" s="435" t="str">
        <f t="shared" ca="1" si="68"/>
        <v/>
      </c>
      <c r="I1231" s="519"/>
      <c r="J1231" s="519"/>
      <c r="K1231" s="436" t="str">
        <f t="shared" ca="1" si="69"/>
        <v/>
      </c>
      <c r="L1231" s="516"/>
      <c r="M1231" s="523" t="str">
        <f t="shared" si="70"/>
        <v/>
      </c>
      <c r="N1231" s="591"/>
      <c r="O1231" s="421"/>
    </row>
    <row r="1232" spans="1:15" ht="12.75" customHeight="1">
      <c r="A1232" s="571"/>
      <c r="B1232" s="514"/>
      <c r="C1232" s="514"/>
      <c r="D1232" s="516"/>
      <c r="E1232" s="571"/>
      <c r="F1232" s="519"/>
      <c r="G1232" s="519"/>
      <c r="H1232" s="435" t="str">
        <f t="shared" ca="1" si="68"/>
        <v/>
      </c>
      <c r="I1232" s="519"/>
      <c r="J1232" s="519"/>
      <c r="K1232" s="436" t="str">
        <f t="shared" ca="1" si="69"/>
        <v/>
      </c>
      <c r="L1232" s="516"/>
      <c r="M1232" s="523" t="str">
        <f t="shared" si="70"/>
        <v/>
      </c>
      <c r="N1232" s="591"/>
      <c r="O1232" s="421"/>
    </row>
    <row r="1233" spans="1:15" ht="12.75" customHeight="1">
      <c r="A1233" s="571"/>
      <c r="B1233" s="514"/>
      <c r="C1233" s="514"/>
      <c r="D1233" s="516"/>
      <c r="E1233" s="571"/>
      <c r="F1233" s="519"/>
      <c r="G1233" s="519"/>
      <c r="H1233" s="435" t="str">
        <f t="shared" ca="1" si="68"/>
        <v/>
      </c>
      <c r="I1233" s="519"/>
      <c r="J1233" s="519"/>
      <c r="K1233" s="436" t="str">
        <f t="shared" ca="1" si="69"/>
        <v/>
      </c>
      <c r="L1233" s="516"/>
      <c r="M1233" s="523" t="str">
        <f t="shared" si="70"/>
        <v/>
      </c>
      <c r="N1233" s="591"/>
      <c r="O1233" s="421"/>
    </row>
    <row r="1234" spans="1:15" ht="12.75" customHeight="1">
      <c r="A1234" s="571"/>
      <c r="B1234" s="514"/>
      <c r="C1234" s="514"/>
      <c r="D1234" s="516"/>
      <c r="E1234" s="571"/>
      <c r="F1234" s="519"/>
      <c r="G1234" s="519"/>
      <c r="H1234" s="435" t="str">
        <f t="shared" ca="1" si="68"/>
        <v/>
      </c>
      <c r="I1234" s="519"/>
      <c r="J1234" s="519"/>
      <c r="K1234" s="436" t="str">
        <f t="shared" ca="1" si="69"/>
        <v/>
      </c>
      <c r="L1234" s="516"/>
      <c r="M1234" s="523" t="str">
        <f t="shared" si="70"/>
        <v/>
      </c>
      <c r="N1234" s="591"/>
      <c r="O1234" s="421"/>
    </row>
    <row r="1235" spans="1:15" ht="12.75" customHeight="1">
      <c r="A1235" s="571"/>
      <c r="B1235" s="514"/>
      <c r="C1235" s="514"/>
      <c r="D1235" s="516"/>
      <c r="E1235" s="571"/>
      <c r="F1235" s="519"/>
      <c r="G1235" s="519"/>
      <c r="H1235" s="435" t="str">
        <f t="shared" ca="1" si="68"/>
        <v/>
      </c>
      <c r="I1235" s="519"/>
      <c r="J1235" s="519"/>
      <c r="K1235" s="436" t="str">
        <f t="shared" ca="1" si="69"/>
        <v/>
      </c>
      <c r="L1235" s="516"/>
      <c r="M1235" s="523" t="str">
        <f t="shared" si="70"/>
        <v/>
      </c>
      <c r="N1235" s="591"/>
      <c r="O1235" s="421"/>
    </row>
    <row r="1236" spans="1:15" ht="12.75" customHeight="1">
      <c r="A1236" s="571"/>
      <c r="B1236" s="514"/>
      <c r="C1236" s="514"/>
      <c r="D1236" s="516"/>
      <c r="E1236" s="571"/>
      <c r="F1236" s="519"/>
      <c r="G1236" s="519"/>
      <c r="H1236" s="435" t="str">
        <f t="shared" ca="1" si="68"/>
        <v/>
      </c>
      <c r="I1236" s="519"/>
      <c r="J1236" s="519"/>
      <c r="K1236" s="436" t="str">
        <f t="shared" ca="1" si="69"/>
        <v/>
      </c>
      <c r="L1236" s="516"/>
      <c r="M1236" s="523" t="str">
        <f t="shared" si="70"/>
        <v/>
      </c>
      <c r="N1236" s="591"/>
      <c r="O1236" s="421"/>
    </row>
    <row r="1237" spans="1:15" ht="12.75" customHeight="1">
      <c r="A1237" s="571"/>
      <c r="B1237" s="514"/>
      <c r="C1237" s="514"/>
      <c r="D1237" s="516"/>
      <c r="E1237" s="571"/>
      <c r="F1237" s="519"/>
      <c r="G1237" s="519"/>
      <c r="H1237" s="435" t="str">
        <f t="shared" ca="1" si="68"/>
        <v/>
      </c>
      <c r="I1237" s="519"/>
      <c r="J1237" s="519"/>
      <c r="K1237" s="436" t="str">
        <f t="shared" ca="1" si="69"/>
        <v/>
      </c>
      <c r="L1237" s="516"/>
      <c r="M1237" s="523" t="str">
        <f t="shared" si="70"/>
        <v/>
      </c>
      <c r="N1237" s="591"/>
      <c r="O1237" s="421"/>
    </row>
    <row r="1238" spans="1:15" ht="12.75" customHeight="1">
      <c r="A1238" s="571"/>
      <c r="B1238" s="514"/>
      <c r="C1238" s="514"/>
      <c r="D1238" s="516"/>
      <c r="E1238" s="571"/>
      <c r="F1238" s="519"/>
      <c r="G1238" s="519"/>
      <c r="H1238" s="435" t="str">
        <f t="shared" ca="1" si="68"/>
        <v/>
      </c>
      <c r="I1238" s="519"/>
      <c r="J1238" s="519"/>
      <c r="K1238" s="436" t="str">
        <f t="shared" ca="1" si="69"/>
        <v/>
      </c>
      <c r="L1238" s="516"/>
      <c r="M1238" s="523" t="str">
        <f t="shared" si="70"/>
        <v/>
      </c>
      <c r="N1238" s="591"/>
      <c r="O1238" s="421"/>
    </row>
    <row r="1239" spans="1:15" ht="12.75" customHeight="1">
      <c r="A1239" s="571"/>
      <c r="B1239" s="514"/>
      <c r="C1239" s="514"/>
      <c r="D1239" s="516"/>
      <c r="E1239" s="571"/>
      <c r="F1239" s="519"/>
      <c r="G1239" s="519"/>
      <c r="H1239" s="435" t="str">
        <f t="shared" ca="1" si="68"/>
        <v/>
      </c>
      <c r="I1239" s="519"/>
      <c r="J1239" s="519"/>
      <c r="K1239" s="436" t="str">
        <f t="shared" ca="1" si="69"/>
        <v/>
      </c>
      <c r="L1239" s="516"/>
      <c r="M1239" s="523" t="str">
        <f t="shared" si="70"/>
        <v/>
      </c>
      <c r="N1239" s="591"/>
      <c r="O1239" s="421"/>
    </row>
    <row r="1240" spans="1:15" ht="12.75" customHeight="1">
      <c r="A1240" s="571"/>
      <c r="B1240" s="514"/>
      <c r="C1240" s="514"/>
      <c r="D1240" s="516"/>
      <c r="E1240" s="571"/>
      <c r="F1240" s="519"/>
      <c r="G1240" s="519"/>
      <c r="H1240" s="435" t="str">
        <f t="shared" ca="1" si="68"/>
        <v/>
      </c>
      <c r="I1240" s="519"/>
      <c r="J1240" s="519"/>
      <c r="K1240" s="436" t="str">
        <f t="shared" ca="1" si="69"/>
        <v/>
      </c>
      <c r="L1240" s="516"/>
      <c r="M1240" s="523" t="str">
        <f t="shared" si="70"/>
        <v/>
      </c>
      <c r="N1240" s="591"/>
      <c r="O1240" s="421"/>
    </row>
    <row r="1241" spans="1:15" ht="12.75" customHeight="1">
      <c r="A1241" s="571"/>
      <c r="B1241" s="514"/>
      <c r="C1241" s="514"/>
      <c r="D1241" s="516"/>
      <c r="E1241" s="571"/>
      <c r="F1241" s="519"/>
      <c r="G1241" s="519"/>
      <c r="H1241" s="435" t="str">
        <f t="shared" ca="1" si="68"/>
        <v/>
      </c>
      <c r="I1241" s="519"/>
      <c r="J1241" s="519"/>
      <c r="K1241" s="436" t="str">
        <f t="shared" ca="1" si="69"/>
        <v/>
      </c>
      <c r="L1241" s="516"/>
      <c r="M1241" s="523" t="str">
        <f t="shared" si="70"/>
        <v/>
      </c>
      <c r="N1241" s="591"/>
      <c r="O1241" s="421"/>
    </row>
    <row r="1242" spans="1:15" ht="12.75" customHeight="1">
      <c r="A1242" s="571"/>
      <c r="B1242" s="514"/>
      <c r="C1242" s="514"/>
      <c r="D1242" s="516"/>
      <c r="E1242" s="571"/>
      <c r="F1242" s="519"/>
      <c r="G1242" s="519"/>
      <c r="H1242" s="435" t="str">
        <f t="shared" ca="1" si="68"/>
        <v/>
      </c>
      <c r="I1242" s="519"/>
      <c r="J1242" s="519"/>
      <c r="K1242" s="436" t="str">
        <f t="shared" ca="1" si="69"/>
        <v/>
      </c>
      <c r="L1242" s="516"/>
      <c r="M1242" s="523" t="str">
        <f t="shared" si="70"/>
        <v/>
      </c>
      <c r="N1242" s="591"/>
      <c r="O1242" s="421"/>
    </row>
    <row r="1243" spans="1:15" ht="12.75" customHeight="1">
      <c r="A1243" s="571"/>
      <c r="B1243" s="514"/>
      <c r="C1243" s="514"/>
      <c r="D1243" s="516"/>
      <c r="E1243" s="571"/>
      <c r="F1243" s="519"/>
      <c r="G1243" s="519"/>
      <c r="H1243" s="435" t="str">
        <f t="shared" ca="1" si="68"/>
        <v/>
      </c>
      <c r="I1243" s="519"/>
      <c r="J1243" s="519"/>
      <c r="K1243" s="436" t="str">
        <f t="shared" ca="1" si="69"/>
        <v/>
      </c>
      <c r="L1243" s="516"/>
      <c r="M1243" s="523" t="str">
        <f t="shared" si="70"/>
        <v/>
      </c>
      <c r="N1243" s="591"/>
      <c r="O1243" s="421"/>
    </row>
    <row r="1244" spans="1:15" ht="12.75" customHeight="1">
      <c r="A1244" s="571"/>
      <c r="B1244" s="514"/>
      <c r="C1244" s="514"/>
      <c r="D1244" s="516"/>
      <c r="E1244" s="571"/>
      <c r="F1244" s="519"/>
      <c r="G1244" s="519"/>
      <c r="H1244" s="435" t="str">
        <f t="shared" ca="1" si="68"/>
        <v/>
      </c>
      <c r="I1244" s="519"/>
      <c r="J1244" s="519"/>
      <c r="K1244" s="436" t="str">
        <f t="shared" ca="1" si="69"/>
        <v/>
      </c>
      <c r="L1244" s="516"/>
      <c r="M1244" s="523" t="str">
        <f t="shared" si="70"/>
        <v/>
      </c>
      <c r="N1244" s="591"/>
      <c r="O1244" s="421"/>
    </row>
    <row r="1245" spans="1:15" ht="12.75" customHeight="1">
      <c r="A1245" s="571"/>
      <c r="B1245" s="514"/>
      <c r="C1245" s="514"/>
      <c r="D1245" s="516"/>
      <c r="E1245" s="571"/>
      <c r="F1245" s="519"/>
      <c r="G1245" s="519"/>
      <c r="H1245" s="435" t="str">
        <f t="shared" ca="1" si="68"/>
        <v/>
      </c>
      <c r="I1245" s="519"/>
      <c r="J1245" s="519"/>
      <c r="K1245" s="436" t="str">
        <f t="shared" ca="1" si="69"/>
        <v/>
      </c>
      <c r="L1245" s="516"/>
      <c r="M1245" s="523" t="str">
        <f t="shared" si="70"/>
        <v/>
      </c>
      <c r="N1245" s="591"/>
      <c r="O1245" s="421"/>
    </row>
    <row r="1246" spans="1:15" ht="12.75" customHeight="1">
      <c r="A1246" s="571"/>
      <c r="B1246" s="514"/>
      <c r="C1246" s="514"/>
      <c r="D1246" s="516"/>
      <c r="E1246" s="571"/>
      <c r="F1246" s="519"/>
      <c r="G1246" s="519"/>
      <c r="H1246" s="435" t="str">
        <f t="shared" ca="1" si="68"/>
        <v/>
      </c>
      <c r="I1246" s="519"/>
      <c r="J1246" s="519"/>
      <c r="K1246" s="436" t="str">
        <f t="shared" ca="1" si="69"/>
        <v/>
      </c>
      <c r="L1246" s="516"/>
      <c r="M1246" s="523" t="str">
        <f t="shared" si="70"/>
        <v/>
      </c>
      <c r="N1246" s="591"/>
      <c r="O1246" s="421"/>
    </row>
    <row r="1247" spans="1:15" ht="12.75" customHeight="1">
      <c r="A1247" s="571"/>
      <c r="B1247" s="514"/>
      <c r="C1247" s="514"/>
      <c r="D1247" s="516"/>
      <c r="E1247" s="571"/>
      <c r="F1247" s="519"/>
      <c r="G1247" s="519"/>
      <c r="H1247" s="435" t="str">
        <f t="shared" ca="1" si="68"/>
        <v/>
      </c>
      <c r="I1247" s="519"/>
      <c r="J1247" s="519"/>
      <c r="K1247" s="436" t="str">
        <f t="shared" ca="1" si="69"/>
        <v/>
      </c>
      <c r="L1247" s="516"/>
      <c r="M1247" s="523" t="str">
        <f t="shared" si="70"/>
        <v/>
      </c>
      <c r="N1247" s="591"/>
      <c r="O1247" s="421"/>
    </row>
    <row r="1248" spans="1:15" ht="12.75" customHeight="1">
      <c r="A1248" s="571"/>
      <c r="B1248" s="514"/>
      <c r="C1248" s="514"/>
      <c r="D1248" s="516"/>
      <c r="E1248" s="571"/>
      <c r="F1248" s="519"/>
      <c r="G1248" s="519"/>
      <c r="H1248" s="435" t="str">
        <f t="shared" ca="1" si="68"/>
        <v/>
      </c>
      <c r="I1248" s="519"/>
      <c r="J1248" s="519"/>
      <c r="K1248" s="436" t="str">
        <f t="shared" ca="1" si="69"/>
        <v/>
      </c>
      <c r="L1248" s="516"/>
      <c r="M1248" s="523" t="str">
        <f t="shared" si="70"/>
        <v/>
      </c>
      <c r="N1248" s="591"/>
      <c r="O1248" s="421"/>
    </row>
    <row r="1249" spans="1:15" ht="12.75" customHeight="1">
      <c r="A1249" s="571"/>
      <c r="B1249" s="514"/>
      <c r="C1249" s="514"/>
      <c r="D1249" s="516"/>
      <c r="E1249" s="571"/>
      <c r="F1249" s="519"/>
      <c r="G1249" s="519"/>
      <c r="H1249" s="435" t="str">
        <f t="shared" ca="1" si="68"/>
        <v/>
      </c>
      <c r="I1249" s="519"/>
      <c r="J1249" s="519"/>
      <c r="K1249" s="436" t="str">
        <f t="shared" ca="1" si="69"/>
        <v/>
      </c>
      <c r="L1249" s="516"/>
      <c r="M1249" s="523" t="str">
        <f t="shared" si="70"/>
        <v/>
      </c>
      <c r="N1249" s="591"/>
      <c r="O1249" s="421"/>
    </row>
    <row r="1250" spans="1:15" ht="12.75" customHeight="1">
      <c r="A1250" s="571"/>
      <c r="B1250" s="514"/>
      <c r="C1250" s="514"/>
      <c r="D1250" s="516"/>
      <c r="E1250" s="571"/>
      <c r="F1250" s="519"/>
      <c r="G1250" s="519"/>
      <c r="H1250" s="435" t="str">
        <f t="shared" ca="1" si="68"/>
        <v/>
      </c>
      <c r="I1250" s="519"/>
      <c r="J1250" s="519"/>
      <c r="K1250" s="436" t="str">
        <f t="shared" ca="1" si="69"/>
        <v/>
      </c>
      <c r="L1250" s="516"/>
      <c r="M1250" s="523" t="str">
        <f t="shared" si="70"/>
        <v/>
      </c>
      <c r="N1250" s="591"/>
      <c r="O1250" s="421"/>
    </row>
    <row r="1251" spans="1:15" ht="12.75" customHeight="1">
      <c r="A1251" s="571"/>
      <c r="B1251" s="514"/>
      <c r="C1251" s="514"/>
      <c r="D1251" s="516"/>
      <c r="E1251" s="571"/>
      <c r="F1251" s="519"/>
      <c r="G1251" s="519"/>
      <c r="H1251" s="435" t="str">
        <f t="shared" ca="1" si="68"/>
        <v/>
      </c>
      <c r="I1251" s="519"/>
      <c r="J1251" s="519"/>
      <c r="K1251" s="436" t="str">
        <f t="shared" ca="1" si="69"/>
        <v/>
      </c>
      <c r="L1251" s="516"/>
      <c r="M1251" s="523" t="str">
        <f t="shared" si="70"/>
        <v/>
      </c>
      <c r="N1251" s="591"/>
      <c r="O1251" s="421"/>
    </row>
    <row r="1252" spans="1:15" ht="12.75" customHeight="1">
      <c r="A1252" s="571"/>
      <c r="B1252" s="514"/>
      <c r="C1252" s="514"/>
      <c r="D1252" s="516"/>
      <c r="E1252" s="571"/>
      <c r="F1252" s="519"/>
      <c r="G1252" s="519"/>
      <c r="H1252" s="435" t="str">
        <f t="shared" ca="1" si="68"/>
        <v/>
      </c>
      <c r="I1252" s="519"/>
      <c r="J1252" s="519"/>
      <c r="K1252" s="436" t="str">
        <f t="shared" ca="1" si="69"/>
        <v/>
      </c>
      <c r="L1252" s="516"/>
      <c r="M1252" s="523" t="str">
        <f t="shared" si="70"/>
        <v/>
      </c>
      <c r="N1252" s="591"/>
      <c r="O1252" s="421"/>
    </row>
    <row r="1253" spans="1:15" ht="12.75" customHeight="1">
      <c r="A1253" s="571"/>
      <c r="B1253" s="514"/>
      <c r="C1253" s="514"/>
      <c r="D1253" s="516"/>
      <c r="E1253" s="571"/>
      <c r="F1253" s="519"/>
      <c r="G1253" s="519"/>
      <c r="H1253" s="435" t="str">
        <f t="shared" ca="1" si="68"/>
        <v/>
      </c>
      <c r="I1253" s="519"/>
      <c r="J1253" s="519"/>
      <c r="K1253" s="436" t="str">
        <f t="shared" ca="1" si="69"/>
        <v/>
      </c>
      <c r="L1253" s="516"/>
      <c r="M1253" s="523" t="str">
        <f t="shared" si="70"/>
        <v/>
      </c>
      <c r="N1253" s="591"/>
      <c r="O1253" s="421"/>
    </row>
    <row r="1254" spans="1:15" ht="12.75" customHeight="1">
      <c r="A1254" s="571"/>
      <c r="B1254" s="514"/>
      <c r="C1254" s="514"/>
      <c r="D1254" s="516"/>
      <c r="E1254" s="571"/>
      <c r="F1254" s="519"/>
      <c r="G1254" s="519"/>
      <c r="H1254" s="435" t="str">
        <f t="shared" ca="1" si="68"/>
        <v/>
      </c>
      <c r="I1254" s="519"/>
      <c r="J1254" s="519"/>
      <c r="K1254" s="436" t="str">
        <f t="shared" ca="1" si="69"/>
        <v/>
      </c>
      <c r="L1254" s="516"/>
      <c r="M1254" s="523" t="str">
        <f t="shared" si="70"/>
        <v/>
      </c>
      <c r="N1254" s="591"/>
      <c r="O1254" s="421"/>
    </row>
    <row r="1255" spans="1:15" ht="12.75" customHeight="1">
      <c r="A1255" s="571"/>
      <c r="B1255" s="514"/>
      <c r="C1255" s="514"/>
      <c r="D1255" s="516"/>
      <c r="E1255" s="571"/>
      <c r="F1255" s="519"/>
      <c r="G1255" s="519"/>
      <c r="H1255" s="435" t="str">
        <f t="shared" ca="1" si="68"/>
        <v/>
      </c>
      <c r="I1255" s="519"/>
      <c r="J1255" s="519"/>
      <c r="K1255" s="436" t="str">
        <f t="shared" ca="1" si="69"/>
        <v/>
      </c>
      <c r="L1255" s="516"/>
      <c r="M1255" s="523" t="str">
        <f t="shared" si="70"/>
        <v/>
      </c>
      <c r="N1255" s="591"/>
      <c r="O1255" s="421"/>
    </row>
    <row r="1256" spans="1:15" ht="12.75" customHeight="1">
      <c r="A1256" s="571"/>
      <c r="B1256" s="514"/>
      <c r="C1256" s="514"/>
      <c r="D1256" s="516"/>
      <c r="E1256" s="571"/>
      <c r="F1256" s="519"/>
      <c r="G1256" s="519"/>
      <c r="H1256" s="435" t="str">
        <f t="shared" ca="1" si="68"/>
        <v/>
      </c>
      <c r="I1256" s="519"/>
      <c r="J1256" s="519"/>
      <c r="K1256" s="436" t="str">
        <f t="shared" ca="1" si="69"/>
        <v/>
      </c>
      <c r="L1256" s="516"/>
      <c r="M1256" s="523" t="str">
        <f t="shared" si="70"/>
        <v/>
      </c>
      <c r="N1256" s="591"/>
      <c r="O1256" s="421"/>
    </row>
    <row r="1257" spans="1:15" ht="12.75" customHeight="1">
      <c r="A1257" s="571"/>
      <c r="B1257" s="514"/>
      <c r="C1257" s="514"/>
      <c r="D1257" s="516"/>
      <c r="E1257" s="571"/>
      <c r="F1257" s="519"/>
      <c r="G1257" s="519"/>
      <c r="H1257" s="435" t="str">
        <f t="shared" ca="1" si="68"/>
        <v/>
      </c>
      <c r="I1257" s="519"/>
      <c r="J1257" s="519"/>
      <c r="K1257" s="436" t="str">
        <f t="shared" ca="1" si="69"/>
        <v/>
      </c>
      <c r="L1257" s="516"/>
      <c r="M1257" s="523" t="str">
        <f t="shared" si="70"/>
        <v/>
      </c>
      <c r="N1257" s="591"/>
      <c r="O1257" s="421"/>
    </row>
    <row r="1258" spans="1:15" ht="12.75" customHeight="1">
      <c r="A1258" s="571"/>
      <c r="B1258" s="514"/>
      <c r="C1258" s="514"/>
      <c r="D1258" s="516"/>
      <c r="E1258" s="571"/>
      <c r="F1258" s="519"/>
      <c r="G1258" s="519"/>
      <c r="H1258" s="435" t="str">
        <f t="shared" ca="1" si="68"/>
        <v/>
      </c>
      <c r="I1258" s="519"/>
      <c r="J1258" s="519"/>
      <c r="K1258" s="436" t="str">
        <f t="shared" ca="1" si="69"/>
        <v/>
      </c>
      <c r="L1258" s="516"/>
      <c r="M1258" s="523" t="str">
        <f t="shared" si="70"/>
        <v/>
      </c>
      <c r="N1258" s="591"/>
      <c r="O1258" s="421"/>
    </row>
    <row r="1259" spans="1:15" ht="12.75" customHeight="1">
      <c r="A1259" s="571"/>
      <c r="B1259" s="514"/>
      <c r="C1259" s="514"/>
      <c r="D1259" s="516"/>
      <c r="E1259" s="571"/>
      <c r="F1259" s="519"/>
      <c r="G1259" s="519"/>
      <c r="H1259" s="435" t="str">
        <f t="shared" ca="1" si="68"/>
        <v/>
      </c>
      <c r="I1259" s="519"/>
      <c r="J1259" s="519"/>
      <c r="K1259" s="436" t="str">
        <f t="shared" ca="1" si="69"/>
        <v/>
      </c>
      <c r="L1259" s="516"/>
      <c r="M1259" s="523" t="str">
        <f t="shared" si="70"/>
        <v/>
      </c>
      <c r="N1259" s="591"/>
      <c r="O1259" s="421"/>
    </row>
    <row r="1260" spans="1:15" ht="12.75" customHeight="1">
      <c r="A1260" s="571"/>
      <c r="B1260" s="514"/>
      <c r="C1260" s="514"/>
      <c r="D1260" s="516"/>
      <c r="E1260" s="571"/>
      <c r="F1260" s="519"/>
      <c r="G1260" s="519"/>
      <c r="H1260" s="435" t="str">
        <f t="shared" ca="1" si="68"/>
        <v/>
      </c>
      <c r="I1260" s="519"/>
      <c r="J1260" s="519"/>
      <c r="K1260" s="436" t="str">
        <f t="shared" ca="1" si="69"/>
        <v/>
      </c>
      <c r="L1260" s="516"/>
      <c r="M1260" s="523" t="str">
        <f t="shared" si="70"/>
        <v/>
      </c>
      <c r="N1260" s="591"/>
      <c r="O1260" s="421"/>
    </row>
    <row r="1261" spans="1:15" ht="12.75" customHeight="1">
      <c r="A1261" s="571"/>
      <c r="B1261" s="514"/>
      <c r="C1261" s="514"/>
      <c r="D1261" s="516"/>
      <c r="E1261" s="571"/>
      <c r="F1261" s="519"/>
      <c r="G1261" s="519"/>
      <c r="H1261" s="435" t="str">
        <f t="shared" ca="1" si="68"/>
        <v/>
      </c>
      <c r="I1261" s="519"/>
      <c r="J1261" s="519"/>
      <c r="K1261" s="436" t="str">
        <f t="shared" ca="1" si="69"/>
        <v/>
      </c>
      <c r="L1261" s="516"/>
      <c r="M1261" s="523" t="str">
        <f t="shared" si="70"/>
        <v/>
      </c>
      <c r="N1261" s="591"/>
      <c r="O1261" s="421"/>
    </row>
    <row r="1262" spans="1:15" ht="12.75" customHeight="1">
      <c r="A1262" s="571"/>
      <c r="B1262" s="514"/>
      <c r="C1262" s="514"/>
      <c r="D1262" s="516"/>
      <c r="E1262" s="571"/>
      <c r="F1262" s="519"/>
      <c r="G1262" s="519"/>
      <c r="H1262" s="435" t="str">
        <f t="shared" ca="1" si="68"/>
        <v/>
      </c>
      <c r="I1262" s="519"/>
      <c r="J1262" s="519"/>
      <c r="K1262" s="436" t="str">
        <f t="shared" ca="1" si="69"/>
        <v/>
      </c>
      <c r="L1262" s="516"/>
      <c r="M1262" s="523" t="str">
        <f t="shared" si="70"/>
        <v/>
      </c>
      <c r="N1262" s="591"/>
      <c r="O1262" s="421"/>
    </row>
    <row r="1263" spans="1:15" ht="12.75" customHeight="1">
      <c r="A1263" s="571"/>
      <c r="B1263" s="514"/>
      <c r="C1263" s="514"/>
      <c r="D1263" s="516"/>
      <c r="E1263" s="571"/>
      <c r="F1263" s="519"/>
      <c r="G1263" s="519"/>
      <c r="H1263" s="435" t="str">
        <f t="shared" ca="1" si="68"/>
        <v/>
      </c>
      <c r="I1263" s="519"/>
      <c r="J1263" s="519"/>
      <c r="K1263" s="436" t="str">
        <f t="shared" ca="1" si="69"/>
        <v/>
      </c>
      <c r="L1263" s="516"/>
      <c r="M1263" s="523" t="str">
        <f t="shared" si="70"/>
        <v/>
      </c>
      <c r="N1263" s="591"/>
      <c r="O1263" s="421"/>
    </row>
    <row r="1264" spans="1:15" ht="12.75" customHeight="1">
      <c r="A1264" s="571"/>
      <c r="B1264" s="514"/>
      <c r="C1264" s="514"/>
      <c r="D1264" s="516"/>
      <c r="E1264" s="571"/>
      <c r="F1264" s="519"/>
      <c r="G1264" s="519"/>
      <c r="H1264" s="435" t="str">
        <f t="shared" ca="1" si="68"/>
        <v/>
      </c>
      <c r="I1264" s="519"/>
      <c r="J1264" s="519"/>
      <c r="K1264" s="436" t="str">
        <f t="shared" ca="1" si="69"/>
        <v/>
      </c>
      <c r="L1264" s="516"/>
      <c r="M1264" s="523" t="str">
        <f t="shared" si="70"/>
        <v/>
      </c>
      <c r="N1264" s="591"/>
      <c r="O1264" s="421"/>
    </row>
    <row r="1265" spans="1:15" ht="12.75" customHeight="1">
      <c r="A1265" s="571"/>
      <c r="B1265" s="514"/>
      <c r="C1265" s="514"/>
      <c r="D1265" s="516"/>
      <c r="E1265" s="571"/>
      <c r="F1265" s="519"/>
      <c r="G1265" s="519"/>
      <c r="H1265" s="435" t="str">
        <f t="shared" ca="1" si="68"/>
        <v/>
      </c>
      <c r="I1265" s="519"/>
      <c r="J1265" s="519"/>
      <c r="K1265" s="436" t="str">
        <f t="shared" ca="1" si="69"/>
        <v/>
      </c>
      <c r="L1265" s="516"/>
      <c r="M1265" s="523" t="str">
        <f t="shared" si="70"/>
        <v/>
      </c>
      <c r="N1265" s="591"/>
      <c r="O1265" s="421"/>
    </row>
    <row r="1266" spans="1:15" ht="12.75" customHeight="1">
      <c r="A1266" s="571"/>
      <c r="B1266" s="514"/>
      <c r="C1266" s="514"/>
      <c r="D1266" s="516"/>
      <c r="E1266" s="571"/>
      <c r="F1266" s="519"/>
      <c r="G1266" s="519"/>
      <c r="H1266" s="435" t="str">
        <f t="shared" ca="1" si="68"/>
        <v/>
      </c>
      <c r="I1266" s="519"/>
      <c r="J1266" s="519"/>
      <c r="K1266" s="436" t="str">
        <f t="shared" ca="1" si="69"/>
        <v/>
      </c>
      <c r="L1266" s="516"/>
      <c r="M1266" s="523" t="str">
        <f t="shared" si="70"/>
        <v/>
      </c>
      <c r="N1266" s="591"/>
      <c r="O1266" s="421"/>
    </row>
    <row r="1267" spans="1:15" ht="12.75" customHeight="1">
      <c r="A1267" s="571"/>
      <c r="B1267" s="514"/>
      <c r="C1267" s="514"/>
      <c r="D1267" s="516"/>
      <c r="E1267" s="571"/>
      <c r="F1267" s="519"/>
      <c r="G1267" s="519"/>
      <c r="H1267" s="435" t="str">
        <f t="shared" ca="1" si="68"/>
        <v/>
      </c>
      <c r="I1267" s="519"/>
      <c r="J1267" s="519"/>
      <c r="K1267" s="436" t="str">
        <f t="shared" ca="1" si="69"/>
        <v/>
      </c>
      <c r="L1267" s="516"/>
      <c r="M1267" s="523" t="str">
        <f t="shared" si="70"/>
        <v/>
      </c>
      <c r="N1267" s="591"/>
      <c r="O1267" s="421"/>
    </row>
    <row r="1268" spans="1:15" ht="12.75" customHeight="1">
      <c r="A1268" s="571"/>
      <c r="B1268" s="514"/>
      <c r="C1268" s="514"/>
      <c r="D1268" s="516"/>
      <c r="E1268" s="571"/>
      <c r="F1268" s="519"/>
      <c r="G1268" s="519"/>
      <c r="H1268" s="435" t="str">
        <f t="shared" ca="1" si="68"/>
        <v/>
      </c>
      <c r="I1268" s="519"/>
      <c r="J1268" s="519"/>
      <c r="K1268" s="436" t="str">
        <f t="shared" ca="1" si="69"/>
        <v/>
      </c>
      <c r="L1268" s="516"/>
      <c r="M1268" s="523" t="str">
        <f t="shared" si="70"/>
        <v/>
      </c>
      <c r="N1268" s="591"/>
      <c r="O1268" s="421"/>
    </row>
    <row r="1269" spans="1:15" ht="12.75" customHeight="1">
      <c r="A1269" s="571"/>
      <c r="B1269" s="514"/>
      <c r="C1269" s="514"/>
      <c r="D1269" s="516"/>
      <c r="E1269" s="571"/>
      <c r="F1269" s="519"/>
      <c r="G1269" s="519"/>
      <c r="H1269" s="435" t="str">
        <f t="shared" ca="1" si="68"/>
        <v/>
      </c>
      <c r="I1269" s="519"/>
      <c r="J1269" s="519"/>
      <c r="K1269" s="436" t="str">
        <f t="shared" ca="1" si="69"/>
        <v/>
      </c>
      <c r="L1269" s="516"/>
      <c r="M1269" s="523" t="str">
        <f t="shared" si="70"/>
        <v/>
      </c>
      <c r="N1269" s="591"/>
      <c r="O1269" s="421"/>
    </row>
    <row r="1270" spans="1:15" ht="12.75" customHeight="1">
      <c r="A1270" s="571"/>
      <c r="B1270" s="514"/>
      <c r="C1270" s="514"/>
      <c r="D1270" s="516"/>
      <c r="E1270" s="571"/>
      <c r="F1270" s="519"/>
      <c r="G1270" s="519"/>
      <c r="H1270" s="435" t="str">
        <f t="shared" ca="1" si="68"/>
        <v/>
      </c>
      <c r="I1270" s="519"/>
      <c r="J1270" s="519"/>
      <c r="K1270" s="436" t="str">
        <f t="shared" ca="1" si="69"/>
        <v/>
      </c>
      <c r="L1270" s="516"/>
      <c r="M1270" s="523" t="str">
        <f t="shared" si="70"/>
        <v/>
      </c>
      <c r="N1270" s="591"/>
      <c r="O1270" s="421"/>
    </row>
    <row r="1271" spans="1:15" ht="12.75" customHeight="1">
      <c r="A1271" s="571"/>
      <c r="B1271" s="514"/>
      <c r="C1271" s="514"/>
      <c r="D1271" s="516"/>
      <c r="E1271" s="571"/>
      <c r="F1271" s="519"/>
      <c r="G1271" s="519"/>
      <c r="H1271" s="435" t="str">
        <f t="shared" ca="1" si="68"/>
        <v/>
      </c>
      <c r="I1271" s="519"/>
      <c r="J1271" s="519"/>
      <c r="K1271" s="436" t="str">
        <f t="shared" ca="1" si="69"/>
        <v/>
      </c>
      <c r="L1271" s="516"/>
      <c r="M1271" s="523" t="str">
        <f t="shared" si="70"/>
        <v/>
      </c>
      <c r="N1271" s="591"/>
      <c r="O1271" s="421"/>
    </row>
    <row r="1272" spans="1:15" ht="12.75" customHeight="1">
      <c r="A1272" s="571"/>
      <c r="B1272" s="514"/>
      <c r="C1272" s="514"/>
      <c r="D1272" s="516"/>
      <c r="E1272" s="571"/>
      <c r="F1272" s="519"/>
      <c r="G1272" s="519"/>
      <c r="H1272" s="435" t="str">
        <f t="shared" ca="1" si="68"/>
        <v/>
      </c>
      <c r="I1272" s="519"/>
      <c r="J1272" s="519"/>
      <c r="K1272" s="436" t="str">
        <f t="shared" ca="1" si="69"/>
        <v/>
      </c>
      <c r="L1272" s="516"/>
      <c r="M1272" s="523" t="str">
        <f t="shared" si="70"/>
        <v/>
      </c>
      <c r="N1272" s="591"/>
      <c r="O1272" s="421"/>
    </row>
    <row r="1273" spans="1:15" ht="12.75" customHeight="1">
      <c r="A1273" s="571"/>
      <c r="B1273" s="514"/>
      <c r="C1273" s="514"/>
      <c r="D1273" s="516"/>
      <c r="E1273" s="571"/>
      <c r="F1273" s="519"/>
      <c r="G1273" s="519"/>
      <c r="H1273" s="435" t="str">
        <f t="shared" ca="1" si="68"/>
        <v/>
      </c>
      <c r="I1273" s="519"/>
      <c r="J1273" s="519"/>
      <c r="K1273" s="436" t="str">
        <f t="shared" ca="1" si="69"/>
        <v/>
      </c>
      <c r="L1273" s="516"/>
      <c r="M1273" s="523" t="str">
        <f t="shared" si="70"/>
        <v/>
      </c>
      <c r="N1273" s="591"/>
      <c r="O1273" s="421"/>
    </row>
    <row r="1274" spans="1:15" ht="12.75" customHeight="1">
      <c r="A1274" s="571"/>
      <c r="B1274" s="514"/>
      <c r="C1274" s="514"/>
      <c r="D1274" s="516"/>
      <c r="E1274" s="571"/>
      <c r="F1274" s="519"/>
      <c r="G1274" s="519"/>
      <c r="H1274" s="435" t="str">
        <f t="shared" ca="1" si="68"/>
        <v/>
      </c>
      <c r="I1274" s="519"/>
      <c r="J1274" s="519"/>
      <c r="K1274" s="436" t="str">
        <f t="shared" ca="1" si="69"/>
        <v/>
      </c>
      <c r="L1274" s="516"/>
      <c r="M1274" s="523" t="str">
        <f t="shared" si="70"/>
        <v/>
      </c>
      <c r="N1274" s="591"/>
      <c r="O1274" s="421"/>
    </row>
    <row r="1275" spans="1:15" ht="12.75" customHeight="1">
      <c r="A1275" s="571"/>
      <c r="B1275" s="514"/>
      <c r="C1275" s="514"/>
      <c r="D1275" s="516"/>
      <c r="E1275" s="571"/>
      <c r="F1275" s="519"/>
      <c r="G1275" s="519"/>
      <c r="H1275" s="435" t="str">
        <f t="shared" ca="1" si="68"/>
        <v/>
      </c>
      <c r="I1275" s="519"/>
      <c r="J1275" s="519"/>
      <c r="K1275" s="436" t="str">
        <f t="shared" ca="1" si="69"/>
        <v/>
      </c>
      <c r="L1275" s="516"/>
      <c r="M1275" s="523" t="str">
        <f t="shared" si="70"/>
        <v/>
      </c>
      <c r="N1275" s="591"/>
      <c r="O1275" s="421"/>
    </row>
    <row r="1276" spans="1:15" ht="12.75" customHeight="1">
      <c r="A1276" s="571"/>
      <c r="B1276" s="514"/>
      <c r="C1276" s="514"/>
      <c r="D1276" s="516"/>
      <c r="E1276" s="571"/>
      <c r="F1276" s="519"/>
      <c r="G1276" s="519"/>
      <c r="H1276" s="435" t="str">
        <f t="shared" ref="H1276:H1339" ca="1" si="71">IF(A1276&lt;&gt;"",IF(INDIRECT(ADDRESS(ROW()-1,8))="",ROUND(SUM(INDIRECT(ADDRESS(ROW()-2,8)),F1276,-G1276),2),ROUND(SUM(INDIRECT(ADDRESS(ROW()-1,8)),F1276,-G1276),2)),"")</f>
        <v/>
      </c>
      <c r="I1276" s="519"/>
      <c r="J1276" s="519"/>
      <c r="K1276" s="436" t="str">
        <f t="shared" ca="1" si="69"/>
        <v/>
      </c>
      <c r="L1276" s="516"/>
      <c r="M1276" s="523" t="str">
        <f t="shared" si="70"/>
        <v/>
      </c>
      <c r="N1276" s="591"/>
      <c r="O1276" s="421"/>
    </row>
    <row r="1277" spans="1:15" ht="12.75" customHeight="1">
      <c r="A1277" s="571"/>
      <c r="B1277" s="514"/>
      <c r="C1277" s="514"/>
      <c r="D1277" s="516"/>
      <c r="E1277" s="571"/>
      <c r="F1277" s="519"/>
      <c r="G1277" s="519"/>
      <c r="H1277" s="435" t="str">
        <f t="shared" ca="1" si="71"/>
        <v/>
      </c>
      <c r="I1277" s="519"/>
      <c r="J1277" s="519"/>
      <c r="K1277" s="436" t="str">
        <f t="shared" ref="K1277:K1340" ca="1" si="72">IF(A1277&lt;&gt;"",IF(INDIRECT(ADDRESS(ROW()-1,11))="",ROUND(SUM(INDIRECT(ADDRESS(ROW()-2,11)),I1277,-J1277),2),ROUND(SUM(INDIRECT(ADDRESS(ROW()-1,11)),I1277,-J1277),2)),"")</f>
        <v/>
      </c>
      <c r="L1277" s="516"/>
      <c r="M1277" s="523" t="str">
        <f t="shared" si="70"/>
        <v/>
      </c>
      <c r="N1277" s="591"/>
      <c r="O1277" s="421"/>
    </row>
    <row r="1278" spans="1:15" ht="12.75" customHeight="1">
      <c r="A1278" s="571"/>
      <c r="B1278" s="514"/>
      <c r="C1278" s="514"/>
      <c r="D1278" s="516"/>
      <c r="E1278" s="571"/>
      <c r="F1278" s="519"/>
      <c r="G1278" s="519"/>
      <c r="H1278" s="435" t="str">
        <f t="shared" ca="1" si="71"/>
        <v/>
      </c>
      <c r="I1278" s="519"/>
      <c r="J1278" s="519"/>
      <c r="K1278" s="436" t="str">
        <f t="shared" ca="1" si="72"/>
        <v/>
      </c>
      <c r="L1278" s="516"/>
      <c r="M1278" s="523" t="str">
        <f t="shared" si="70"/>
        <v/>
      </c>
      <c r="N1278" s="591"/>
      <c r="O1278" s="421"/>
    </row>
    <row r="1279" spans="1:15" ht="12.75" customHeight="1">
      <c r="A1279" s="571"/>
      <c r="B1279" s="514"/>
      <c r="C1279" s="514"/>
      <c r="D1279" s="516"/>
      <c r="E1279" s="571"/>
      <c r="F1279" s="519"/>
      <c r="G1279" s="519"/>
      <c r="H1279" s="435" t="str">
        <f t="shared" ca="1" si="71"/>
        <v/>
      </c>
      <c r="I1279" s="519"/>
      <c r="J1279" s="519"/>
      <c r="K1279" s="436" t="str">
        <f t="shared" ca="1" si="72"/>
        <v/>
      </c>
      <c r="L1279" s="516"/>
      <c r="M1279" s="523" t="str">
        <f t="shared" si="70"/>
        <v/>
      </c>
      <c r="N1279" s="591"/>
      <c r="O1279" s="421"/>
    </row>
    <row r="1280" spans="1:15" ht="12.75" customHeight="1">
      <c r="A1280" s="571"/>
      <c r="B1280" s="514"/>
      <c r="C1280" s="514"/>
      <c r="D1280" s="516"/>
      <c r="E1280" s="571"/>
      <c r="F1280" s="519"/>
      <c r="G1280" s="519"/>
      <c r="H1280" s="435" t="str">
        <f t="shared" ca="1" si="71"/>
        <v/>
      </c>
      <c r="I1280" s="519"/>
      <c r="J1280" s="519"/>
      <c r="K1280" s="436" t="str">
        <f t="shared" ca="1" si="72"/>
        <v/>
      </c>
      <c r="L1280" s="516"/>
      <c r="M1280" s="523" t="str">
        <f t="shared" ref="M1280:M1343" si="73">IF(LEN(L1280)&gt;0,F1280+G1280+I1280+J1280,"")</f>
        <v/>
      </c>
      <c r="N1280" s="591"/>
      <c r="O1280" s="421"/>
    </row>
    <row r="1281" spans="1:15" ht="12.75" customHeight="1">
      <c r="A1281" s="571"/>
      <c r="B1281" s="514"/>
      <c r="C1281" s="514"/>
      <c r="D1281" s="516"/>
      <c r="E1281" s="571"/>
      <c r="F1281" s="519"/>
      <c r="G1281" s="519"/>
      <c r="H1281" s="435" t="str">
        <f t="shared" ca="1" si="71"/>
        <v/>
      </c>
      <c r="I1281" s="519"/>
      <c r="J1281" s="519"/>
      <c r="K1281" s="436" t="str">
        <f t="shared" ca="1" si="72"/>
        <v/>
      </c>
      <c r="L1281" s="516"/>
      <c r="M1281" s="523" t="str">
        <f t="shared" si="73"/>
        <v/>
      </c>
      <c r="N1281" s="591"/>
      <c r="O1281" s="421"/>
    </row>
    <row r="1282" spans="1:15" ht="12.75" customHeight="1">
      <c r="A1282" s="571"/>
      <c r="B1282" s="514"/>
      <c r="C1282" s="514"/>
      <c r="D1282" s="516"/>
      <c r="E1282" s="571"/>
      <c r="F1282" s="519"/>
      <c r="G1282" s="519"/>
      <c r="H1282" s="435" t="str">
        <f t="shared" ca="1" si="71"/>
        <v/>
      </c>
      <c r="I1282" s="519"/>
      <c r="J1282" s="519"/>
      <c r="K1282" s="436" t="str">
        <f t="shared" ca="1" si="72"/>
        <v/>
      </c>
      <c r="L1282" s="516"/>
      <c r="M1282" s="523" t="str">
        <f t="shared" si="73"/>
        <v/>
      </c>
      <c r="N1282" s="591"/>
      <c r="O1282" s="421"/>
    </row>
    <row r="1283" spans="1:15" ht="12.75" customHeight="1">
      <c r="A1283" s="571"/>
      <c r="B1283" s="514"/>
      <c r="C1283" s="514"/>
      <c r="D1283" s="516"/>
      <c r="E1283" s="571"/>
      <c r="F1283" s="519"/>
      <c r="G1283" s="519"/>
      <c r="H1283" s="435" t="str">
        <f t="shared" ca="1" si="71"/>
        <v/>
      </c>
      <c r="I1283" s="519"/>
      <c r="J1283" s="519"/>
      <c r="K1283" s="436" t="str">
        <f t="shared" ca="1" si="72"/>
        <v/>
      </c>
      <c r="L1283" s="516"/>
      <c r="M1283" s="523" t="str">
        <f t="shared" si="73"/>
        <v/>
      </c>
      <c r="N1283" s="591"/>
      <c r="O1283" s="421"/>
    </row>
    <row r="1284" spans="1:15" ht="12.75" customHeight="1">
      <c r="A1284" s="571"/>
      <c r="B1284" s="514"/>
      <c r="C1284" s="514"/>
      <c r="D1284" s="516"/>
      <c r="E1284" s="571"/>
      <c r="F1284" s="519"/>
      <c r="G1284" s="519"/>
      <c r="H1284" s="435" t="str">
        <f t="shared" ca="1" si="71"/>
        <v/>
      </c>
      <c r="I1284" s="519"/>
      <c r="J1284" s="519"/>
      <c r="K1284" s="436" t="str">
        <f t="shared" ca="1" si="72"/>
        <v/>
      </c>
      <c r="L1284" s="516"/>
      <c r="M1284" s="523" t="str">
        <f t="shared" si="73"/>
        <v/>
      </c>
      <c r="N1284" s="591"/>
      <c r="O1284" s="421"/>
    </row>
    <row r="1285" spans="1:15" ht="12.75" customHeight="1">
      <c r="A1285" s="571"/>
      <c r="B1285" s="514"/>
      <c r="C1285" s="514"/>
      <c r="D1285" s="516"/>
      <c r="E1285" s="571"/>
      <c r="F1285" s="519"/>
      <c r="G1285" s="519"/>
      <c r="H1285" s="435" t="str">
        <f t="shared" ca="1" si="71"/>
        <v/>
      </c>
      <c r="I1285" s="519"/>
      <c r="J1285" s="519"/>
      <c r="K1285" s="436" t="str">
        <f t="shared" ca="1" si="72"/>
        <v/>
      </c>
      <c r="L1285" s="516"/>
      <c r="M1285" s="523" t="str">
        <f t="shared" si="73"/>
        <v/>
      </c>
      <c r="N1285" s="591"/>
      <c r="O1285" s="421"/>
    </row>
    <row r="1286" spans="1:15" ht="12.75" customHeight="1">
      <c r="A1286" s="571"/>
      <c r="B1286" s="514"/>
      <c r="C1286" s="514"/>
      <c r="D1286" s="516"/>
      <c r="E1286" s="571"/>
      <c r="F1286" s="519"/>
      <c r="G1286" s="519"/>
      <c r="H1286" s="435" t="str">
        <f t="shared" ca="1" si="71"/>
        <v/>
      </c>
      <c r="I1286" s="519"/>
      <c r="J1286" s="519"/>
      <c r="K1286" s="436" t="str">
        <f t="shared" ca="1" si="72"/>
        <v/>
      </c>
      <c r="L1286" s="516"/>
      <c r="M1286" s="523" t="str">
        <f t="shared" si="73"/>
        <v/>
      </c>
      <c r="N1286" s="591"/>
      <c r="O1286" s="421"/>
    </row>
    <row r="1287" spans="1:15" ht="12.75" customHeight="1">
      <c r="A1287" s="571"/>
      <c r="B1287" s="514"/>
      <c r="C1287" s="514"/>
      <c r="D1287" s="516"/>
      <c r="E1287" s="571"/>
      <c r="F1287" s="519"/>
      <c r="G1287" s="519"/>
      <c r="H1287" s="435" t="str">
        <f t="shared" ca="1" si="71"/>
        <v/>
      </c>
      <c r="I1287" s="519"/>
      <c r="J1287" s="519"/>
      <c r="K1287" s="436" t="str">
        <f t="shared" ca="1" si="72"/>
        <v/>
      </c>
      <c r="L1287" s="516"/>
      <c r="M1287" s="523" t="str">
        <f t="shared" si="73"/>
        <v/>
      </c>
      <c r="N1287" s="591"/>
      <c r="O1287" s="421"/>
    </row>
    <row r="1288" spans="1:15" ht="12.75" customHeight="1">
      <c r="A1288" s="571"/>
      <c r="B1288" s="514"/>
      <c r="C1288" s="514"/>
      <c r="D1288" s="516"/>
      <c r="E1288" s="571"/>
      <c r="F1288" s="519"/>
      <c r="G1288" s="519"/>
      <c r="H1288" s="435" t="str">
        <f t="shared" ca="1" si="71"/>
        <v/>
      </c>
      <c r="I1288" s="519"/>
      <c r="J1288" s="519"/>
      <c r="K1288" s="436" t="str">
        <f t="shared" ca="1" si="72"/>
        <v/>
      </c>
      <c r="L1288" s="516"/>
      <c r="M1288" s="523" t="str">
        <f t="shared" si="73"/>
        <v/>
      </c>
      <c r="N1288" s="591"/>
      <c r="O1288" s="421"/>
    </row>
    <row r="1289" spans="1:15" ht="12.75" customHeight="1">
      <c r="A1289" s="571"/>
      <c r="B1289" s="514"/>
      <c r="C1289" s="514"/>
      <c r="D1289" s="516"/>
      <c r="E1289" s="571"/>
      <c r="F1289" s="519"/>
      <c r="G1289" s="519"/>
      <c r="H1289" s="435" t="str">
        <f t="shared" ca="1" si="71"/>
        <v/>
      </c>
      <c r="I1289" s="519"/>
      <c r="J1289" s="519"/>
      <c r="K1289" s="436" t="str">
        <f t="shared" ca="1" si="72"/>
        <v/>
      </c>
      <c r="L1289" s="516"/>
      <c r="M1289" s="523" t="str">
        <f t="shared" si="73"/>
        <v/>
      </c>
      <c r="N1289" s="591"/>
      <c r="O1289" s="421"/>
    </row>
    <row r="1290" spans="1:15" ht="12.75" customHeight="1">
      <c r="A1290" s="571"/>
      <c r="B1290" s="514"/>
      <c r="C1290" s="514"/>
      <c r="D1290" s="516"/>
      <c r="E1290" s="571"/>
      <c r="F1290" s="519"/>
      <c r="G1290" s="519"/>
      <c r="H1290" s="435" t="str">
        <f t="shared" ca="1" si="71"/>
        <v/>
      </c>
      <c r="I1290" s="519"/>
      <c r="J1290" s="519"/>
      <c r="K1290" s="436" t="str">
        <f t="shared" ca="1" si="72"/>
        <v/>
      </c>
      <c r="L1290" s="516"/>
      <c r="M1290" s="523" t="str">
        <f t="shared" si="73"/>
        <v/>
      </c>
      <c r="N1290" s="591"/>
      <c r="O1290" s="421"/>
    </row>
    <row r="1291" spans="1:15" ht="12.75" customHeight="1">
      <c r="A1291" s="571"/>
      <c r="B1291" s="514"/>
      <c r="C1291" s="514"/>
      <c r="D1291" s="516"/>
      <c r="E1291" s="571"/>
      <c r="F1291" s="519"/>
      <c r="G1291" s="519"/>
      <c r="H1291" s="435" t="str">
        <f t="shared" ca="1" si="71"/>
        <v/>
      </c>
      <c r="I1291" s="519"/>
      <c r="J1291" s="519"/>
      <c r="K1291" s="436" t="str">
        <f t="shared" ca="1" si="72"/>
        <v/>
      </c>
      <c r="L1291" s="516"/>
      <c r="M1291" s="523" t="str">
        <f t="shared" si="73"/>
        <v/>
      </c>
      <c r="N1291" s="591"/>
      <c r="O1291" s="421"/>
    </row>
    <row r="1292" spans="1:15" ht="12.75" customHeight="1">
      <c r="A1292" s="571"/>
      <c r="B1292" s="514"/>
      <c r="C1292" s="514"/>
      <c r="D1292" s="516"/>
      <c r="E1292" s="571"/>
      <c r="F1292" s="519"/>
      <c r="G1292" s="519"/>
      <c r="H1292" s="435" t="str">
        <f t="shared" ca="1" si="71"/>
        <v/>
      </c>
      <c r="I1292" s="519"/>
      <c r="J1292" s="519"/>
      <c r="K1292" s="436" t="str">
        <f t="shared" ca="1" si="72"/>
        <v/>
      </c>
      <c r="L1292" s="516"/>
      <c r="M1292" s="523" t="str">
        <f t="shared" si="73"/>
        <v/>
      </c>
      <c r="N1292" s="591"/>
      <c r="O1292" s="421"/>
    </row>
    <row r="1293" spans="1:15" ht="12.75" customHeight="1">
      <c r="A1293" s="571"/>
      <c r="B1293" s="514"/>
      <c r="C1293" s="514"/>
      <c r="D1293" s="516"/>
      <c r="E1293" s="571"/>
      <c r="F1293" s="519"/>
      <c r="G1293" s="519"/>
      <c r="H1293" s="435" t="str">
        <f t="shared" ca="1" si="71"/>
        <v/>
      </c>
      <c r="I1293" s="519"/>
      <c r="J1293" s="519"/>
      <c r="K1293" s="436" t="str">
        <f t="shared" ca="1" si="72"/>
        <v/>
      </c>
      <c r="L1293" s="516"/>
      <c r="M1293" s="523" t="str">
        <f t="shared" si="73"/>
        <v/>
      </c>
      <c r="N1293" s="591"/>
      <c r="O1293" s="421"/>
    </row>
    <row r="1294" spans="1:15" ht="12.75" customHeight="1">
      <c r="A1294" s="571"/>
      <c r="B1294" s="514"/>
      <c r="C1294" s="514"/>
      <c r="D1294" s="516"/>
      <c r="E1294" s="571"/>
      <c r="F1294" s="519"/>
      <c r="G1294" s="519"/>
      <c r="H1294" s="435" t="str">
        <f t="shared" ca="1" si="71"/>
        <v/>
      </c>
      <c r="I1294" s="519"/>
      <c r="J1294" s="519"/>
      <c r="K1294" s="436" t="str">
        <f t="shared" ca="1" si="72"/>
        <v/>
      </c>
      <c r="L1294" s="516"/>
      <c r="M1294" s="523" t="str">
        <f t="shared" si="73"/>
        <v/>
      </c>
      <c r="N1294" s="591"/>
      <c r="O1294" s="421"/>
    </row>
    <row r="1295" spans="1:15" ht="12.75" customHeight="1">
      <c r="A1295" s="571"/>
      <c r="B1295" s="514"/>
      <c r="C1295" s="514"/>
      <c r="D1295" s="516"/>
      <c r="E1295" s="571"/>
      <c r="F1295" s="519"/>
      <c r="G1295" s="519"/>
      <c r="H1295" s="435" t="str">
        <f t="shared" ca="1" si="71"/>
        <v/>
      </c>
      <c r="I1295" s="519"/>
      <c r="J1295" s="519"/>
      <c r="K1295" s="436" t="str">
        <f t="shared" ca="1" si="72"/>
        <v/>
      </c>
      <c r="L1295" s="516"/>
      <c r="M1295" s="523" t="str">
        <f t="shared" si="73"/>
        <v/>
      </c>
      <c r="N1295" s="591"/>
      <c r="O1295" s="421"/>
    </row>
    <row r="1296" spans="1:15" ht="12.75" customHeight="1">
      <c r="A1296" s="571"/>
      <c r="B1296" s="514"/>
      <c r="C1296" s="514"/>
      <c r="D1296" s="516"/>
      <c r="E1296" s="571"/>
      <c r="F1296" s="519"/>
      <c r="G1296" s="519"/>
      <c r="H1296" s="435" t="str">
        <f t="shared" ca="1" si="71"/>
        <v/>
      </c>
      <c r="I1296" s="519"/>
      <c r="J1296" s="519"/>
      <c r="K1296" s="436" t="str">
        <f t="shared" ca="1" si="72"/>
        <v/>
      </c>
      <c r="L1296" s="516"/>
      <c r="M1296" s="523" t="str">
        <f t="shared" si="73"/>
        <v/>
      </c>
      <c r="N1296" s="591"/>
      <c r="O1296" s="421"/>
    </row>
    <row r="1297" spans="1:15" ht="12.75" customHeight="1">
      <c r="A1297" s="571"/>
      <c r="B1297" s="514"/>
      <c r="C1297" s="514"/>
      <c r="D1297" s="516"/>
      <c r="E1297" s="571"/>
      <c r="F1297" s="519"/>
      <c r="G1297" s="519"/>
      <c r="H1297" s="435" t="str">
        <f t="shared" ca="1" si="71"/>
        <v/>
      </c>
      <c r="I1297" s="519"/>
      <c r="J1297" s="519"/>
      <c r="K1297" s="436" t="str">
        <f t="shared" ca="1" si="72"/>
        <v/>
      </c>
      <c r="L1297" s="516"/>
      <c r="M1297" s="523" t="str">
        <f t="shared" si="73"/>
        <v/>
      </c>
      <c r="N1297" s="591"/>
      <c r="O1297" s="421"/>
    </row>
    <row r="1298" spans="1:15" ht="12.75" customHeight="1">
      <c r="A1298" s="571"/>
      <c r="B1298" s="514"/>
      <c r="C1298" s="514"/>
      <c r="D1298" s="516"/>
      <c r="E1298" s="571"/>
      <c r="F1298" s="519"/>
      <c r="G1298" s="519"/>
      <c r="H1298" s="435" t="str">
        <f t="shared" ca="1" si="71"/>
        <v/>
      </c>
      <c r="I1298" s="519"/>
      <c r="J1298" s="519"/>
      <c r="K1298" s="436" t="str">
        <f t="shared" ca="1" si="72"/>
        <v/>
      </c>
      <c r="L1298" s="516"/>
      <c r="M1298" s="523" t="str">
        <f t="shared" si="73"/>
        <v/>
      </c>
      <c r="N1298" s="591"/>
      <c r="O1298" s="421"/>
    </row>
    <row r="1299" spans="1:15" ht="12.75" customHeight="1">
      <c r="A1299" s="571"/>
      <c r="B1299" s="514"/>
      <c r="C1299" s="514"/>
      <c r="D1299" s="516"/>
      <c r="E1299" s="571"/>
      <c r="F1299" s="519"/>
      <c r="G1299" s="519"/>
      <c r="H1299" s="435" t="str">
        <f t="shared" ca="1" si="71"/>
        <v/>
      </c>
      <c r="I1299" s="519"/>
      <c r="J1299" s="519"/>
      <c r="K1299" s="436" t="str">
        <f t="shared" ca="1" si="72"/>
        <v/>
      </c>
      <c r="L1299" s="516"/>
      <c r="M1299" s="523" t="str">
        <f t="shared" si="73"/>
        <v/>
      </c>
      <c r="N1299" s="591"/>
      <c r="O1299" s="421"/>
    </row>
    <row r="1300" spans="1:15" ht="12.75" customHeight="1">
      <c r="A1300" s="571"/>
      <c r="B1300" s="514"/>
      <c r="C1300" s="514"/>
      <c r="D1300" s="516"/>
      <c r="E1300" s="571"/>
      <c r="F1300" s="519"/>
      <c r="G1300" s="519"/>
      <c r="H1300" s="435" t="str">
        <f t="shared" ca="1" si="71"/>
        <v/>
      </c>
      <c r="I1300" s="519"/>
      <c r="J1300" s="519"/>
      <c r="K1300" s="436" t="str">
        <f t="shared" ca="1" si="72"/>
        <v/>
      </c>
      <c r="L1300" s="516"/>
      <c r="M1300" s="523" t="str">
        <f t="shared" si="73"/>
        <v/>
      </c>
      <c r="N1300" s="591"/>
      <c r="O1300" s="421"/>
    </row>
    <row r="1301" spans="1:15" ht="12.75" customHeight="1">
      <c r="A1301" s="571"/>
      <c r="B1301" s="514"/>
      <c r="C1301" s="514"/>
      <c r="D1301" s="516"/>
      <c r="E1301" s="571"/>
      <c r="F1301" s="519"/>
      <c r="G1301" s="519"/>
      <c r="H1301" s="435" t="str">
        <f t="shared" ca="1" si="71"/>
        <v/>
      </c>
      <c r="I1301" s="519"/>
      <c r="J1301" s="519"/>
      <c r="K1301" s="436" t="str">
        <f t="shared" ca="1" si="72"/>
        <v/>
      </c>
      <c r="L1301" s="516"/>
      <c r="M1301" s="523" t="str">
        <f t="shared" si="73"/>
        <v/>
      </c>
      <c r="N1301" s="591"/>
      <c r="O1301" s="421"/>
    </row>
    <row r="1302" spans="1:15" ht="12.75" customHeight="1">
      <c r="A1302" s="571"/>
      <c r="B1302" s="514"/>
      <c r="C1302" s="514"/>
      <c r="D1302" s="516"/>
      <c r="E1302" s="571"/>
      <c r="F1302" s="519"/>
      <c r="G1302" s="519"/>
      <c r="H1302" s="435" t="str">
        <f t="shared" ca="1" si="71"/>
        <v/>
      </c>
      <c r="I1302" s="519"/>
      <c r="J1302" s="519"/>
      <c r="K1302" s="436" t="str">
        <f t="shared" ca="1" si="72"/>
        <v/>
      </c>
      <c r="L1302" s="516"/>
      <c r="M1302" s="523" t="str">
        <f t="shared" si="73"/>
        <v/>
      </c>
      <c r="N1302" s="591"/>
      <c r="O1302" s="421"/>
    </row>
    <row r="1303" spans="1:15" ht="12.75" customHeight="1">
      <c r="A1303" s="571"/>
      <c r="B1303" s="514"/>
      <c r="C1303" s="514"/>
      <c r="D1303" s="516"/>
      <c r="E1303" s="571"/>
      <c r="F1303" s="519"/>
      <c r="G1303" s="519"/>
      <c r="H1303" s="435" t="str">
        <f t="shared" ca="1" si="71"/>
        <v/>
      </c>
      <c r="I1303" s="519"/>
      <c r="J1303" s="519"/>
      <c r="K1303" s="436" t="str">
        <f t="shared" ca="1" si="72"/>
        <v/>
      </c>
      <c r="L1303" s="516"/>
      <c r="M1303" s="523" t="str">
        <f t="shared" si="73"/>
        <v/>
      </c>
      <c r="N1303" s="591"/>
      <c r="O1303" s="421"/>
    </row>
    <row r="1304" spans="1:15" ht="12.75" customHeight="1">
      <c r="A1304" s="571"/>
      <c r="B1304" s="514"/>
      <c r="C1304" s="514"/>
      <c r="D1304" s="516"/>
      <c r="E1304" s="571"/>
      <c r="F1304" s="519"/>
      <c r="G1304" s="519"/>
      <c r="H1304" s="435" t="str">
        <f t="shared" ca="1" si="71"/>
        <v/>
      </c>
      <c r="I1304" s="519"/>
      <c r="J1304" s="519"/>
      <c r="K1304" s="436" t="str">
        <f t="shared" ca="1" si="72"/>
        <v/>
      </c>
      <c r="L1304" s="516"/>
      <c r="M1304" s="523" t="str">
        <f t="shared" si="73"/>
        <v/>
      </c>
      <c r="N1304" s="591"/>
      <c r="O1304" s="421"/>
    </row>
    <row r="1305" spans="1:15" ht="12.75" customHeight="1">
      <c r="A1305" s="571"/>
      <c r="B1305" s="514"/>
      <c r="C1305" s="514"/>
      <c r="D1305" s="516"/>
      <c r="E1305" s="571"/>
      <c r="F1305" s="519"/>
      <c r="G1305" s="519"/>
      <c r="H1305" s="435" t="str">
        <f t="shared" ca="1" si="71"/>
        <v/>
      </c>
      <c r="I1305" s="519"/>
      <c r="J1305" s="519"/>
      <c r="K1305" s="436" t="str">
        <f t="shared" ca="1" si="72"/>
        <v/>
      </c>
      <c r="L1305" s="516"/>
      <c r="M1305" s="523" t="str">
        <f t="shared" si="73"/>
        <v/>
      </c>
      <c r="N1305" s="591"/>
      <c r="O1305" s="421"/>
    </row>
    <row r="1306" spans="1:15" ht="12.75" customHeight="1">
      <c r="A1306" s="571"/>
      <c r="B1306" s="514"/>
      <c r="C1306" s="514"/>
      <c r="D1306" s="516"/>
      <c r="E1306" s="571"/>
      <c r="F1306" s="519"/>
      <c r="G1306" s="519"/>
      <c r="H1306" s="435" t="str">
        <f t="shared" ca="1" si="71"/>
        <v/>
      </c>
      <c r="I1306" s="519"/>
      <c r="J1306" s="519"/>
      <c r="K1306" s="436" t="str">
        <f t="shared" ca="1" si="72"/>
        <v/>
      </c>
      <c r="L1306" s="516"/>
      <c r="M1306" s="523" t="str">
        <f t="shared" si="73"/>
        <v/>
      </c>
      <c r="N1306" s="591"/>
      <c r="O1306" s="421"/>
    </row>
    <row r="1307" spans="1:15" ht="12.75" customHeight="1">
      <c r="A1307" s="571"/>
      <c r="B1307" s="514"/>
      <c r="C1307" s="514"/>
      <c r="D1307" s="516"/>
      <c r="E1307" s="571"/>
      <c r="F1307" s="519"/>
      <c r="G1307" s="519"/>
      <c r="H1307" s="435" t="str">
        <f t="shared" ca="1" si="71"/>
        <v/>
      </c>
      <c r="I1307" s="519"/>
      <c r="J1307" s="519"/>
      <c r="K1307" s="436" t="str">
        <f t="shared" ca="1" si="72"/>
        <v/>
      </c>
      <c r="L1307" s="516"/>
      <c r="M1307" s="523" t="str">
        <f t="shared" si="73"/>
        <v/>
      </c>
      <c r="N1307" s="591"/>
      <c r="O1307" s="421"/>
    </row>
    <row r="1308" spans="1:15" ht="12.75" customHeight="1">
      <c r="A1308" s="571"/>
      <c r="B1308" s="514"/>
      <c r="C1308" s="514"/>
      <c r="D1308" s="516"/>
      <c r="E1308" s="571"/>
      <c r="F1308" s="519"/>
      <c r="G1308" s="519"/>
      <c r="H1308" s="435" t="str">
        <f t="shared" ca="1" si="71"/>
        <v/>
      </c>
      <c r="I1308" s="519"/>
      <c r="J1308" s="519"/>
      <c r="K1308" s="436" t="str">
        <f t="shared" ca="1" si="72"/>
        <v/>
      </c>
      <c r="L1308" s="516"/>
      <c r="M1308" s="523" t="str">
        <f t="shared" si="73"/>
        <v/>
      </c>
      <c r="N1308" s="591"/>
      <c r="O1308" s="421"/>
    </row>
    <row r="1309" spans="1:15" ht="12.75" customHeight="1">
      <c r="A1309" s="571"/>
      <c r="B1309" s="514"/>
      <c r="C1309" s="514"/>
      <c r="D1309" s="516"/>
      <c r="E1309" s="571"/>
      <c r="F1309" s="519"/>
      <c r="G1309" s="519"/>
      <c r="H1309" s="435" t="str">
        <f t="shared" ca="1" si="71"/>
        <v/>
      </c>
      <c r="I1309" s="519"/>
      <c r="J1309" s="519"/>
      <c r="K1309" s="436" t="str">
        <f t="shared" ca="1" si="72"/>
        <v/>
      </c>
      <c r="L1309" s="516"/>
      <c r="M1309" s="523" t="str">
        <f t="shared" si="73"/>
        <v/>
      </c>
      <c r="N1309" s="591"/>
      <c r="O1309" s="421"/>
    </row>
    <row r="1310" spans="1:15" ht="12.75" customHeight="1">
      <c r="A1310" s="571"/>
      <c r="B1310" s="514"/>
      <c r="C1310" s="514"/>
      <c r="D1310" s="516"/>
      <c r="E1310" s="571"/>
      <c r="F1310" s="519"/>
      <c r="G1310" s="519"/>
      <c r="H1310" s="435" t="str">
        <f t="shared" ca="1" si="71"/>
        <v/>
      </c>
      <c r="I1310" s="519"/>
      <c r="J1310" s="519"/>
      <c r="K1310" s="436" t="str">
        <f t="shared" ca="1" si="72"/>
        <v/>
      </c>
      <c r="L1310" s="516"/>
      <c r="M1310" s="523" t="str">
        <f t="shared" si="73"/>
        <v/>
      </c>
      <c r="N1310" s="591"/>
      <c r="O1310" s="421"/>
    </row>
    <row r="1311" spans="1:15" ht="12.75" customHeight="1">
      <c r="A1311" s="571"/>
      <c r="B1311" s="514"/>
      <c r="C1311" s="514"/>
      <c r="D1311" s="516"/>
      <c r="E1311" s="571"/>
      <c r="F1311" s="519"/>
      <c r="G1311" s="519"/>
      <c r="H1311" s="435" t="str">
        <f t="shared" ca="1" si="71"/>
        <v/>
      </c>
      <c r="I1311" s="519"/>
      <c r="J1311" s="519"/>
      <c r="K1311" s="436" t="str">
        <f t="shared" ca="1" si="72"/>
        <v/>
      </c>
      <c r="L1311" s="516"/>
      <c r="M1311" s="523" t="str">
        <f t="shared" si="73"/>
        <v/>
      </c>
      <c r="N1311" s="591"/>
      <c r="O1311" s="421"/>
    </row>
    <row r="1312" spans="1:15" ht="12.75" customHeight="1">
      <c r="A1312" s="571"/>
      <c r="B1312" s="514"/>
      <c r="C1312" s="514"/>
      <c r="D1312" s="516"/>
      <c r="E1312" s="571"/>
      <c r="F1312" s="519"/>
      <c r="G1312" s="519"/>
      <c r="H1312" s="435" t="str">
        <f t="shared" ca="1" si="71"/>
        <v/>
      </c>
      <c r="I1312" s="519"/>
      <c r="J1312" s="519"/>
      <c r="K1312" s="436" t="str">
        <f t="shared" ca="1" si="72"/>
        <v/>
      </c>
      <c r="L1312" s="516"/>
      <c r="M1312" s="523" t="str">
        <f t="shared" si="73"/>
        <v/>
      </c>
      <c r="N1312" s="591"/>
      <c r="O1312" s="421"/>
    </row>
    <row r="1313" spans="1:15" ht="12.75" customHeight="1">
      <c r="A1313" s="571"/>
      <c r="B1313" s="514"/>
      <c r="C1313" s="514"/>
      <c r="D1313" s="516"/>
      <c r="E1313" s="571"/>
      <c r="F1313" s="519"/>
      <c r="G1313" s="519"/>
      <c r="H1313" s="435" t="str">
        <f t="shared" ca="1" si="71"/>
        <v/>
      </c>
      <c r="I1313" s="519"/>
      <c r="J1313" s="519"/>
      <c r="K1313" s="436" t="str">
        <f t="shared" ca="1" si="72"/>
        <v/>
      </c>
      <c r="L1313" s="516"/>
      <c r="M1313" s="523" t="str">
        <f t="shared" si="73"/>
        <v/>
      </c>
      <c r="N1313" s="591"/>
      <c r="O1313" s="421"/>
    </row>
    <row r="1314" spans="1:15" ht="12.75" customHeight="1">
      <c r="A1314" s="571"/>
      <c r="B1314" s="514"/>
      <c r="C1314" s="514"/>
      <c r="D1314" s="516"/>
      <c r="E1314" s="571"/>
      <c r="F1314" s="519"/>
      <c r="G1314" s="519"/>
      <c r="H1314" s="435" t="str">
        <f t="shared" ca="1" si="71"/>
        <v/>
      </c>
      <c r="I1314" s="519"/>
      <c r="J1314" s="519"/>
      <c r="K1314" s="436" t="str">
        <f t="shared" ca="1" si="72"/>
        <v/>
      </c>
      <c r="L1314" s="516"/>
      <c r="M1314" s="523" t="str">
        <f t="shared" si="73"/>
        <v/>
      </c>
      <c r="N1314" s="591"/>
      <c r="O1314" s="421"/>
    </row>
    <row r="1315" spans="1:15" ht="12.75" customHeight="1">
      <c r="A1315" s="571"/>
      <c r="B1315" s="514"/>
      <c r="C1315" s="514"/>
      <c r="D1315" s="516"/>
      <c r="E1315" s="571"/>
      <c r="F1315" s="519"/>
      <c r="G1315" s="519"/>
      <c r="H1315" s="435" t="str">
        <f t="shared" ca="1" si="71"/>
        <v/>
      </c>
      <c r="I1315" s="519"/>
      <c r="J1315" s="519"/>
      <c r="K1315" s="436" t="str">
        <f t="shared" ca="1" si="72"/>
        <v/>
      </c>
      <c r="L1315" s="516"/>
      <c r="M1315" s="523" t="str">
        <f t="shared" si="73"/>
        <v/>
      </c>
      <c r="N1315" s="591"/>
      <c r="O1315" s="421"/>
    </row>
    <row r="1316" spans="1:15" ht="12.75" customHeight="1">
      <c r="A1316" s="571"/>
      <c r="B1316" s="514"/>
      <c r="C1316" s="514"/>
      <c r="D1316" s="516"/>
      <c r="E1316" s="571"/>
      <c r="F1316" s="519"/>
      <c r="G1316" s="519"/>
      <c r="H1316" s="435" t="str">
        <f t="shared" ca="1" si="71"/>
        <v/>
      </c>
      <c r="I1316" s="519"/>
      <c r="J1316" s="519"/>
      <c r="K1316" s="436" t="str">
        <f t="shared" ca="1" si="72"/>
        <v/>
      </c>
      <c r="L1316" s="516"/>
      <c r="M1316" s="523" t="str">
        <f t="shared" si="73"/>
        <v/>
      </c>
      <c r="N1316" s="591"/>
      <c r="O1316" s="421"/>
    </row>
    <row r="1317" spans="1:15" ht="12.75" customHeight="1">
      <c r="A1317" s="571"/>
      <c r="B1317" s="514"/>
      <c r="C1317" s="514"/>
      <c r="D1317" s="516"/>
      <c r="E1317" s="571"/>
      <c r="F1317" s="519"/>
      <c r="G1317" s="519"/>
      <c r="H1317" s="435" t="str">
        <f t="shared" ca="1" si="71"/>
        <v/>
      </c>
      <c r="I1317" s="519"/>
      <c r="J1317" s="519"/>
      <c r="K1317" s="436" t="str">
        <f t="shared" ca="1" si="72"/>
        <v/>
      </c>
      <c r="L1317" s="516"/>
      <c r="M1317" s="523" t="str">
        <f t="shared" si="73"/>
        <v/>
      </c>
      <c r="N1317" s="591"/>
      <c r="O1317" s="421"/>
    </row>
    <row r="1318" spans="1:15" ht="12.75" customHeight="1">
      <c r="A1318" s="571"/>
      <c r="B1318" s="514"/>
      <c r="C1318" s="514"/>
      <c r="D1318" s="516"/>
      <c r="E1318" s="571"/>
      <c r="F1318" s="519"/>
      <c r="G1318" s="519"/>
      <c r="H1318" s="435" t="str">
        <f t="shared" ca="1" si="71"/>
        <v/>
      </c>
      <c r="I1318" s="519"/>
      <c r="J1318" s="519"/>
      <c r="K1318" s="436" t="str">
        <f t="shared" ca="1" si="72"/>
        <v/>
      </c>
      <c r="L1318" s="516"/>
      <c r="M1318" s="523" t="str">
        <f t="shared" si="73"/>
        <v/>
      </c>
      <c r="N1318" s="591"/>
      <c r="O1318" s="421"/>
    </row>
    <row r="1319" spans="1:15" ht="12.75" customHeight="1">
      <c r="A1319" s="571"/>
      <c r="B1319" s="514"/>
      <c r="C1319" s="514"/>
      <c r="D1319" s="516"/>
      <c r="E1319" s="571"/>
      <c r="F1319" s="519"/>
      <c r="G1319" s="519"/>
      <c r="H1319" s="435" t="str">
        <f t="shared" ca="1" si="71"/>
        <v/>
      </c>
      <c r="I1319" s="519"/>
      <c r="J1319" s="519"/>
      <c r="K1319" s="436" t="str">
        <f t="shared" ca="1" si="72"/>
        <v/>
      </c>
      <c r="L1319" s="516"/>
      <c r="M1319" s="523" t="str">
        <f t="shared" si="73"/>
        <v/>
      </c>
      <c r="N1319" s="591"/>
      <c r="O1319" s="421"/>
    </row>
    <row r="1320" spans="1:15" ht="12.75" customHeight="1">
      <c r="A1320" s="571"/>
      <c r="B1320" s="514"/>
      <c r="C1320" s="514"/>
      <c r="D1320" s="516"/>
      <c r="E1320" s="571"/>
      <c r="F1320" s="519"/>
      <c r="G1320" s="519"/>
      <c r="H1320" s="435" t="str">
        <f t="shared" ca="1" si="71"/>
        <v/>
      </c>
      <c r="I1320" s="519"/>
      <c r="J1320" s="519"/>
      <c r="K1320" s="436" t="str">
        <f t="shared" ca="1" si="72"/>
        <v/>
      </c>
      <c r="L1320" s="516"/>
      <c r="M1320" s="523" t="str">
        <f t="shared" si="73"/>
        <v/>
      </c>
      <c r="N1320" s="591"/>
      <c r="O1320" s="421"/>
    </row>
    <row r="1321" spans="1:15" ht="12.75" customHeight="1">
      <c r="A1321" s="571"/>
      <c r="B1321" s="514"/>
      <c r="C1321" s="514"/>
      <c r="D1321" s="516"/>
      <c r="E1321" s="571"/>
      <c r="F1321" s="519"/>
      <c r="G1321" s="519"/>
      <c r="H1321" s="435" t="str">
        <f t="shared" ca="1" si="71"/>
        <v/>
      </c>
      <c r="I1321" s="519"/>
      <c r="J1321" s="519"/>
      <c r="K1321" s="436" t="str">
        <f t="shared" ca="1" si="72"/>
        <v/>
      </c>
      <c r="L1321" s="516"/>
      <c r="M1321" s="523" t="str">
        <f t="shared" si="73"/>
        <v/>
      </c>
      <c r="N1321" s="591"/>
      <c r="O1321" s="421"/>
    </row>
    <row r="1322" spans="1:15" ht="12.75" customHeight="1">
      <c r="A1322" s="571"/>
      <c r="B1322" s="514"/>
      <c r="C1322" s="514"/>
      <c r="D1322" s="516"/>
      <c r="E1322" s="571"/>
      <c r="F1322" s="519"/>
      <c r="G1322" s="519"/>
      <c r="H1322" s="435" t="str">
        <f t="shared" ca="1" si="71"/>
        <v/>
      </c>
      <c r="I1322" s="519"/>
      <c r="J1322" s="519"/>
      <c r="K1322" s="436" t="str">
        <f t="shared" ca="1" si="72"/>
        <v/>
      </c>
      <c r="L1322" s="516"/>
      <c r="M1322" s="523" t="str">
        <f t="shared" si="73"/>
        <v/>
      </c>
      <c r="N1322" s="591"/>
      <c r="O1322" s="421"/>
    </row>
    <row r="1323" spans="1:15" ht="12.75" customHeight="1">
      <c r="A1323" s="571"/>
      <c r="B1323" s="514"/>
      <c r="C1323" s="514"/>
      <c r="D1323" s="516"/>
      <c r="E1323" s="571"/>
      <c r="F1323" s="519"/>
      <c r="G1323" s="519"/>
      <c r="H1323" s="435" t="str">
        <f t="shared" ca="1" si="71"/>
        <v/>
      </c>
      <c r="I1323" s="519"/>
      <c r="J1323" s="519"/>
      <c r="K1323" s="436" t="str">
        <f t="shared" ca="1" si="72"/>
        <v/>
      </c>
      <c r="L1323" s="516"/>
      <c r="M1323" s="523" t="str">
        <f t="shared" si="73"/>
        <v/>
      </c>
      <c r="N1323" s="591"/>
      <c r="O1323" s="421"/>
    </row>
    <row r="1324" spans="1:15" ht="12.75" customHeight="1">
      <c r="A1324" s="571"/>
      <c r="B1324" s="514"/>
      <c r="C1324" s="514"/>
      <c r="D1324" s="516"/>
      <c r="E1324" s="571"/>
      <c r="F1324" s="519"/>
      <c r="G1324" s="519"/>
      <c r="H1324" s="435" t="str">
        <f t="shared" ca="1" si="71"/>
        <v/>
      </c>
      <c r="I1324" s="519"/>
      <c r="J1324" s="519"/>
      <c r="K1324" s="436" t="str">
        <f t="shared" ca="1" si="72"/>
        <v/>
      </c>
      <c r="L1324" s="516"/>
      <c r="M1324" s="523" t="str">
        <f t="shared" si="73"/>
        <v/>
      </c>
      <c r="N1324" s="591"/>
      <c r="O1324" s="421"/>
    </row>
    <row r="1325" spans="1:15" ht="12.75" customHeight="1">
      <c r="A1325" s="571"/>
      <c r="B1325" s="514"/>
      <c r="C1325" s="514"/>
      <c r="D1325" s="516"/>
      <c r="E1325" s="571"/>
      <c r="F1325" s="519"/>
      <c r="G1325" s="519"/>
      <c r="H1325" s="435" t="str">
        <f t="shared" ca="1" si="71"/>
        <v/>
      </c>
      <c r="I1325" s="519"/>
      <c r="J1325" s="519"/>
      <c r="K1325" s="436" t="str">
        <f t="shared" ca="1" si="72"/>
        <v/>
      </c>
      <c r="L1325" s="516"/>
      <c r="M1325" s="523" t="str">
        <f t="shared" si="73"/>
        <v/>
      </c>
      <c r="N1325" s="591"/>
      <c r="O1325" s="421"/>
    </row>
    <row r="1326" spans="1:15" ht="12.75" customHeight="1">
      <c r="A1326" s="571"/>
      <c r="B1326" s="514"/>
      <c r="C1326" s="514"/>
      <c r="D1326" s="516"/>
      <c r="E1326" s="571"/>
      <c r="F1326" s="519"/>
      <c r="G1326" s="519"/>
      <c r="H1326" s="435" t="str">
        <f t="shared" ca="1" si="71"/>
        <v/>
      </c>
      <c r="I1326" s="519"/>
      <c r="J1326" s="519"/>
      <c r="K1326" s="436" t="str">
        <f t="shared" ca="1" si="72"/>
        <v/>
      </c>
      <c r="L1326" s="516"/>
      <c r="M1326" s="523" t="str">
        <f t="shared" si="73"/>
        <v/>
      </c>
      <c r="N1326" s="591"/>
      <c r="O1326" s="421"/>
    </row>
    <row r="1327" spans="1:15" ht="12.75" customHeight="1">
      <c r="A1327" s="571"/>
      <c r="B1327" s="514"/>
      <c r="C1327" s="514"/>
      <c r="D1327" s="516"/>
      <c r="E1327" s="571"/>
      <c r="F1327" s="519"/>
      <c r="G1327" s="519"/>
      <c r="H1327" s="435" t="str">
        <f t="shared" ca="1" si="71"/>
        <v/>
      </c>
      <c r="I1327" s="519"/>
      <c r="J1327" s="519"/>
      <c r="K1327" s="436" t="str">
        <f t="shared" ca="1" si="72"/>
        <v/>
      </c>
      <c r="L1327" s="516"/>
      <c r="M1327" s="523" t="str">
        <f t="shared" si="73"/>
        <v/>
      </c>
      <c r="N1327" s="591"/>
      <c r="O1327" s="421"/>
    </row>
    <row r="1328" spans="1:15" ht="12.75" customHeight="1">
      <c r="A1328" s="571"/>
      <c r="B1328" s="514"/>
      <c r="C1328" s="514"/>
      <c r="D1328" s="516"/>
      <c r="E1328" s="571"/>
      <c r="F1328" s="519"/>
      <c r="G1328" s="519"/>
      <c r="H1328" s="435" t="str">
        <f t="shared" ca="1" si="71"/>
        <v/>
      </c>
      <c r="I1328" s="519"/>
      <c r="J1328" s="519"/>
      <c r="K1328" s="436" t="str">
        <f t="shared" ca="1" si="72"/>
        <v/>
      </c>
      <c r="L1328" s="516"/>
      <c r="M1328" s="523" t="str">
        <f t="shared" si="73"/>
        <v/>
      </c>
      <c r="N1328" s="591"/>
      <c r="O1328" s="421"/>
    </row>
    <row r="1329" spans="1:15" ht="12.75" customHeight="1">
      <c r="A1329" s="571"/>
      <c r="B1329" s="514"/>
      <c r="C1329" s="514"/>
      <c r="D1329" s="516"/>
      <c r="E1329" s="571"/>
      <c r="F1329" s="519"/>
      <c r="G1329" s="519"/>
      <c r="H1329" s="435" t="str">
        <f t="shared" ca="1" si="71"/>
        <v/>
      </c>
      <c r="I1329" s="519"/>
      <c r="J1329" s="519"/>
      <c r="K1329" s="436" t="str">
        <f t="shared" ca="1" si="72"/>
        <v/>
      </c>
      <c r="L1329" s="516"/>
      <c r="M1329" s="523" t="str">
        <f t="shared" si="73"/>
        <v/>
      </c>
      <c r="N1329" s="591"/>
      <c r="O1329" s="421"/>
    </row>
    <row r="1330" spans="1:15" ht="12.75" customHeight="1">
      <c r="A1330" s="571"/>
      <c r="B1330" s="514"/>
      <c r="C1330" s="514"/>
      <c r="D1330" s="516"/>
      <c r="E1330" s="571"/>
      <c r="F1330" s="519"/>
      <c r="G1330" s="519"/>
      <c r="H1330" s="435" t="str">
        <f t="shared" ca="1" si="71"/>
        <v/>
      </c>
      <c r="I1330" s="519"/>
      <c r="J1330" s="519"/>
      <c r="K1330" s="436" t="str">
        <f t="shared" ca="1" si="72"/>
        <v/>
      </c>
      <c r="L1330" s="516"/>
      <c r="M1330" s="523" t="str">
        <f t="shared" si="73"/>
        <v/>
      </c>
      <c r="N1330" s="591"/>
      <c r="O1330" s="421"/>
    </row>
    <row r="1331" spans="1:15" ht="12.75" customHeight="1">
      <c r="A1331" s="596"/>
      <c r="B1331" s="514"/>
      <c r="C1331" s="514"/>
      <c r="D1331" s="516"/>
      <c r="E1331" s="571"/>
      <c r="F1331" s="519"/>
      <c r="G1331" s="519"/>
      <c r="H1331" s="435" t="str">
        <f t="shared" ca="1" si="71"/>
        <v/>
      </c>
      <c r="I1331" s="519"/>
      <c r="J1331" s="519"/>
      <c r="K1331" s="436" t="str">
        <f t="shared" ca="1" si="72"/>
        <v/>
      </c>
      <c r="L1331" s="516"/>
      <c r="M1331" s="523" t="str">
        <f t="shared" si="73"/>
        <v/>
      </c>
      <c r="N1331" s="591"/>
      <c r="O1331" s="421"/>
    </row>
    <row r="1332" spans="1:15" ht="12.75" customHeight="1">
      <c r="A1332" s="571"/>
      <c r="B1332" s="514"/>
      <c r="C1332" s="514"/>
      <c r="D1332" s="516"/>
      <c r="E1332" s="571"/>
      <c r="F1332" s="519"/>
      <c r="G1332" s="519"/>
      <c r="H1332" s="435" t="str">
        <f t="shared" ca="1" si="71"/>
        <v/>
      </c>
      <c r="I1332" s="519"/>
      <c r="J1332" s="519"/>
      <c r="K1332" s="436" t="str">
        <f t="shared" ca="1" si="72"/>
        <v/>
      </c>
      <c r="L1332" s="516"/>
      <c r="M1332" s="523" t="str">
        <f t="shared" si="73"/>
        <v/>
      </c>
      <c r="N1332" s="591"/>
      <c r="O1332" s="421"/>
    </row>
    <row r="1333" spans="1:15" ht="12.75" customHeight="1">
      <c r="A1333" s="571"/>
      <c r="B1333" s="514"/>
      <c r="C1333" s="514"/>
      <c r="D1333" s="516"/>
      <c r="E1333" s="571"/>
      <c r="F1333" s="519"/>
      <c r="G1333" s="519"/>
      <c r="H1333" s="435" t="str">
        <f t="shared" ca="1" si="71"/>
        <v/>
      </c>
      <c r="I1333" s="519"/>
      <c r="J1333" s="519"/>
      <c r="K1333" s="436" t="str">
        <f t="shared" ca="1" si="72"/>
        <v/>
      </c>
      <c r="L1333" s="516"/>
      <c r="M1333" s="523" t="str">
        <f t="shared" si="73"/>
        <v/>
      </c>
      <c r="N1333" s="591"/>
      <c r="O1333" s="421"/>
    </row>
    <row r="1334" spans="1:15" ht="12.75" customHeight="1">
      <c r="A1334" s="571"/>
      <c r="B1334" s="514"/>
      <c r="C1334" s="514"/>
      <c r="D1334" s="516"/>
      <c r="E1334" s="571"/>
      <c r="F1334" s="519"/>
      <c r="G1334" s="519"/>
      <c r="H1334" s="435" t="str">
        <f t="shared" ca="1" si="71"/>
        <v/>
      </c>
      <c r="I1334" s="519"/>
      <c r="J1334" s="519"/>
      <c r="K1334" s="436" t="str">
        <f t="shared" ca="1" si="72"/>
        <v/>
      </c>
      <c r="L1334" s="516"/>
      <c r="M1334" s="523" t="str">
        <f t="shared" si="73"/>
        <v/>
      </c>
      <c r="N1334" s="591"/>
      <c r="O1334" s="421"/>
    </row>
    <row r="1335" spans="1:15" ht="12.75" customHeight="1">
      <c r="A1335" s="571"/>
      <c r="B1335" s="514"/>
      <c r="C1335" s="514"/>
      <c r="D1335" s="516"/>
      <c r="E1335" s="571"/>
      <c r="F1335" s="519"/>
      <c r="G1335" s="519"/>
      <c r="H1335" s="435" t="str">
        <f t="shared" ca="1" si="71"/>
        <v/>
      </c>
      <c r="I1335" s="519"/>
      <c r="J1335" s="519"/>
      <c r="K1335" s="436" t="str">
        <f t="shared" ca="1" si="72"/>
        <v/>
      </c>
      <c r="L1335" s="516"/>
      <c r="M1335" s="523" t="str">
        <f t="shared" si="73"/>
        <v/>
      </c>
      <c r="N1335" s="591"/>
      <c r="O1335" s="421"/>
    </row>
    <row r="1336" spans="1:15" ht="12.75" customHeight="1">
      <c r="A1336" s="571"/>
      <c r="B1336" s="514"/>
      <c r="C1336" s="514"/>
      <c r="D1336" s="516"/>
      <c r="E1336" s="571"/>
      <c r="F1336" s="519"/>
      <c r="G1336" s="519"/>
      <c r="H1336" s="435" t="str">
        <f t="shared" ca="1" si="71"/>
        <v/>
      </c>
      <c r="I1336" s="519"/>
      <c r="J1336" s="519"/>
      <c r="K1336" s="436" t="str">
        <f t="shared" ca="1" si="72"/>
        <v/>
      </c>
      <c r="L1336" s="516"/>
      <c r="M1336" s="523" t="str">
        <f t="shared" si="73"/>
        <v/>
      </c>
      <c r="N1336" s="591"/>
      <c r="O1336" s="421"/>
    </row>
    <row r="1337" spans="1:15" ht="12.75" customHeight="1">
      <c r="A1337" s="571"/>
      <c r="B1337" s="514"/>
      <c r="C1337" s="514"/>
      <c r="D1337" s="516"/>
      <c r="E1337" s="571"/>
      <c r="F1337" s="519"/>
      <c r="G1337" s="519"/>
      <c r="H1337" s="435" t="str">
        <f t="shared" ca="1" si="71"/>
        <v/>
      </c>
      <c r="I1337" s="519"/>
      <c r="J1337" s="519"/>
      <c r="K1337" s="436" t="str">
        <f t="shared" ca="1" si="72"/>
        <v/>
      </c>
      <c r="L1337" s="516"/>
      <c r="M1337" s="523" t="str">
        <f t="shared" si="73"/>
        <v/>
      </c>
      <c r="N1337" s="591"/>
      <c r="O1337" s="421"/>
    </row>
    <row r="1338" spans="1:15" ht="12.75" customHeight="1">
      <c r="A1338" s="571"/>
      <c r="B1338" s="514"/>
      <c r="C1338" s="514"/>
      <c r="D1338" s="516"/>
      <c r="E1338" s="571"/>
      <c r="F1338" s="519"/>
      <c r="G1338" s="519"/>
      <c r="H1338" s="435" t="str">
        <f t="shared" ca="1" si="71"/>
        <v/>
      </c>
      <c r="I1338" s="519"/>
      <c r="J1338" s="519"/>
      <c r="K1338" s="436" t="str">
        <f t="shared" ca="1" si="72"/>
        <v/>
      </c>
      <c r="L1338" s="516"/>
      <c r="M1338" s="523" t="str">
        <f t="shared" si="73"/>
        <v/>
      </c>
      <c r="N1338" s="591"/>
      <c r="O1338" s="421"/>
    </row>
    <row r="1339" spans="1:15" ht="12.75" customHeight="1">
      <c r="A1339" s="571"/>
      <c r="B1339" s="514"/>
      <c r="C1339" s="514"/>
      <c r="D1339" s="516"/>
      <c r="E1339" s="571"/>
      <c r="F1339" s="519"/>
      <c r="G1339" s="519"/>
      <c r="H1339" s="435" t="str">
        <f t="shared" ca="1" si="71"/>
        <v/>
      </c>
      <c r="I1339" s="519"/>
      <c r="J1339" s="519"/>
      <c r="K1339" s="436" t="str">
        <f t="shared" ca="1" si="72"/>
        <v/>
      </c>
      <c r="L1339" s="516"/>
      <c r="M1339" s="523" t="str">
        <f t="shared" si="73"/>
        <v/>
      </c>
      <c r="N1339" s="591"/>
      <c r="O1339" s="421"/>
    </row>
    <row r="1340" spans="1:15" ht="12.75" customHeight="1">
      <c r="A1340" s="571"/>
      <c r="B1340" s="514"/>
      <c r="C1340" s="514"/>
      <c r="D1340" s="516"/>
      <c r="E1340" s="571"/>
      <c r="F1340" s="519"/>
      <c r="G1340" s="519"/>
      <c r="H1340" s="435" t="str">
        <f t="shared" ref="H1340:H1403" ca="1" si="74">IF(A1340&lt;&gt;"",IF(INDIRECT(ADDRESS(ROW()-1,8))="",ROUND(SUM(INDIRECT(ADDRESS(ROW()-2,8)),F1340,-G1340),2),ROUND(SUM(INDIRECT(ADDRESS(ROW()-1,8)),F1340,-G1340),2)),"")</f>
        <v/>
      </c>
      <c r="I1340" s="519"/>
      <c r="J1340" s="519"/>
      <c r="K1340" s="436" t="str">
        <f t="shared" ca="1" si="72"/>
        <v/>
      </c>
      <c r="L1340" s="516"/>
      <c r="M1340" s="523" t="str">
        <f t="shared" si="73"/>
        <v/>
      </c>
      <c r="N1340" s="591"/>
      <c r="O1340" s="421"/>
    </row>
    <row r="1341" spans="1:15" ht="12.75" customHeight="1">
      <c r="A1341" s="571"/>
      <c r="B1341" s="514"/>
      <c r="C1341" s="514"/>
      <c r="D1341" s="516"/>
      <c r="E1341" s="571"/>
      <c r="F1341" s="519"/>
      <c r="G1341" s="519"/>
      <c r="H1341" s="435" t="str">
        <f t="shared" ca="1" si="74"/>
        <v/>
      </c>
      <c r="I1341" s="519"/>
      <c r="J1341" s="519"/>
      <c r="K1341" s="436" t="str">
        <f t="shared" ref="K1341:K1404" ca="1" si="75">IF(A1341&lt;&gt;"",IF(INDIRECT(ADDRESS(ROW()-1,11))="",ROUND(SUM(INDIRECT(ADDRESS(ROW()-2,11)),I1341,-J1341),2),ROUND(SUM(INDIRECT(ADDRESS(ROW()-1,11)),I1341,-J1341),2)),"")</f>
        <v/>
      </c>
      <c r="L1341" s="516"/>
      <c r="M1341" s="523" t="str">
        <f t="shared" si="73"/>
        <v/>
      </c>
      <c r="N1341" s="591"/>
      <c r="O1341" s="421"/>
    </row>
    <row r="1342" spans="1:15" ht="12.75" customHeight="1">
      <c r="A1342" s="571"/>
      <c r="B1342" s="514"/>
      <c r="C1342" s="514"/>
      <c r="D1342" s="516"/>
      <c r="E1342" s="571"/>
      <c r="F1342" s="519"/>
      <c r="G1342" s="519"/>
      <c r="H1342" s="435" t="str">
        <f t="shared" ca="1" si="74"/>
        <v/>
      </c>
      <c r="I1342" s="519"/>
      <c r="J1342" s="519"/>
      <c r="K1342" s="436" t="str">
        <f t="shared" ca="1" si="75"/>
        <v/>
      </c>
      <c r="L1342" s="516"/>
      <c r="M1342" s="523" t="str">
        <f t="shared" si="73"/>
        <v/>
      </c>
      <c r="N1342" s="591"/>
      <c r="O1342" s="421"/>
    </row>
    <row r="1343" spans="1:15" ht="12.75" customHeight="1">
      <c r="A1343" s="571"/>
      <c r="B1343" s="514"/>
      <c r="C1343" s="514"/>
      <c r="D1343" s="516"/>
      <c r="E1343" s="571"/>
      <c r="F1343" s="519"/>
      <c r="G1343" s="519"/>
      <c r="H1343" s="435" t="str">
        <f t="shared" ca="1" si="74"/>
        <v/>
      </c>
      <c r="I1343" s="519"/>
      <c r="J1343" s="519"/>
      <c r="K1343" s="436" t="str">
        <f t="shared" ca="1" si="75"/>
        <v/>
      </c>
      <c r="L1343" s="516"/>
      <c r="M1343" s="523" t="str">
        <f t="shared" si="73"/>
        <v/>
      </c>
      <c r="N1343" s="591"/>
      <c r="O1343" s="421"/>
    </row>
    <row r="1344" spans="1:15" ht="12.75" customHeight="1">
      <c r="A1344" s="571"/>
      <c r="B1344" s="514"/>
      <c r="C1344" s="514"/>
      <c r="D1344" s="516"/>
      <c r="E1344" s="571"/>
      <c r="F1344" s="519"/>
      <c r="G1344" s="519"/>
      <c r="H1344" s="435" t="str">
        <f t="shared" ca="1" si="74"/>
        <v/>
      </c>
      <c r="I1344" s="519"/>
      <c r="J1344" s="519"/>
      <c r="K1344" s="436" t="str">
        <f t="shared" ca="1" si="75"/>
        <v/>
      </c>
      <c r="L1344" s="516"/>
      <c r="M1344" s="523" t="str">
        <f t="shared" ref="M1344:M1407" si="76">IF(LEN(L1344)&gt;0,F1344+G1344+I1344+J1344,"")</f>
        <v/>
      </c>
      <c r="N1344" s="591"/>
      <c r="O1344" s="421"/>
    </row>
    <row r="1345" spans="1:15" ht="12.75" customHeight="1">
      <c r="A1345" s="571"/>
      <c r="B1345" s="514"/>
      <c r="C1345" s="514"/>
      <c r="D1345" s="516"/>
      <c r="E1345" s="571"/>
      <c r="F1345" s="519"/>
      <c r="G1345" s="519"/>
      <c r="H1345" s="435" t="str">
        <f t="shared" ca="1" si="74"/>
        <v/>
      </c>
      <c r="I1345" s="519"/>
      <c r="J1345" s="519"/>
      <c r="K1345" s="436" t="str">
        <f t="shared" ca="1" si="75"/>
        <v/>
      </c>
      <c r="L1345" s="516"/>
      <c r="M1345" s="523" t="str">
        <f t="shared" si="76"/>
        <v/>
      </c>
      <c r="N1345" s="591"/>
      <c r="O1345" s="421"/>
    </row>
    <row r="1346" spans="1:15" ht="12.75" customHeight="1">
      <c r="A1346" s="571"/>
      <c r="B1346" s="514"/>
      <c r="C1346" s="514"/>
      <c r="D1346" s="516"/>
      <c r="E1346" s="571"/>
      <c r="F1346" s="519"/>
      <c r="G1346" s="519"/>
      <c r="H1346" s="435" t="str">
        <f t="shared" ca="1" si="74"/>
        <v/>
      </c>
      <c r="I1346" s="519"/>
      <c r="J1346" s="519"/>
      <c r="K1346" s="436" t="str">
        <f t="shared" ca="1" si="75"/>
        <v/>
      </c>
      <c r="L1346" s="516"/>
      <c r="M1346" s="523" t="str">
        <f t="shared" si="76"/>
        <v/>
      </c>
      <c r="N1346" s="591"/>
      <c r="O1346" s="421"/>
    </row>
    <row r="1347" spans="1:15" ht="12.75" customHeight="1">
      <c r="A1347" s="571"/>
      <c r="B1347" s="514"/>
      <c r="C1347" s="514"/>
      <c r="D1347" s="516"/>
      <c r="E1347" s="571"/>
      <c r="F1347" s="519"/>
      <c r="G1347" s="519"/>
      <c r="H1347" s="435" t="str">
        <f t="shared" ca="1" si="74"/>
        <v/>
      </c>
      <c r="I1347" s="519"/>
      <c r="J1347" s="519"/>
      <c r="K1347" s="436" t="str">
        <f t="shared" ca="1" si="75"/>
        <v/>
      </c>
      <c r="L1347" s="516"/>
      <c r="M1347" s="523" t="str">
        <f t="shared" si="76"/>
        <v/>
      </c>
      <c r="N1347" s="591"/>
      <c r="O1347" s="421"/>
    </row>
    <row r="1348" spans="1:15" ht="12.75" customHeight="1">
      <c r="A1348" s="571"/>
      <c r="B1348" s="514"/>
      <c r="C1348" s="514"/>
      <c r="D1348" s="516"/>
      <c r="E1348" s="571"/>
      <c r="F1348" s="519"/>
      <c r="G1348" s="519"/>
      <c r="H1348" s="435" t="str">
        <f t="shared" ca="1" si="74"/>
        <v/>
      </c>
      <c r="I1348" s="519"/>
      <c r="J1348" s="519"/>
      <c r="K1348" s="436" t="str">
        <f t="shared" ca="1" si="75"/>
        <v/>
      </c>
      <c r="L1348" s="516"/>
      <c r="M1348" s="523" t="str">
        <f t="shared" si="76"/>
        <v/>
      </c>
      <c r="N1348" s="591"/>
      <c r="O1348" s="421"/>
    </row>
    <row r="1349" spans="1:15" ht="12.75" customHeight="1">
      <c r="A1349" s="571"/>
      <c r="B1349" s="514"/>
      <c r="C1349" s="514"/>
      <c r="D1349" s="516"/>
      <c r="E1349" s="571"/>
      <c r="F1349" s="519"/>
      <c r="G1349" s="519"/>
      <c r="H1349" s="435" t="str">
        <f t="shared" ca="1" si="74"/>
        <v/>
      </c>
      <c r="I1349" s="519"/>
      <c r="J1349" s="519"/>
      <c r="K1349" s="436" t="str">
        <f t="shared" ca="1" si="75"/>
        <v/>
      </c>
      <c r="L1349" s="516"/>
      <c r="M1349" s="523" t="str">
        <f t="shared" si="76"/>
        <v/>
      </c>
      <c r="N1349" s="591"/>
      <c r="O1349" s="421"/>
    </row>
    <row r="1350" spans="1:15" ht="12.75" customHeight="1">
      <c r="A1350" s="571"/>
      <c r="B1350" s="514"/>
      <c r="C1350" s="514"/>
      <c r="D1350" s="516"/>
      <c r="E1350" s="571"/>
      <c r="F1350" s="519"/>
      <c r="G1350" s="519"/>
      <c r="H1350" s="435" t="str">
        <f t="shared" ca="1" si="74"/>
        <v/>
      </c>
      <c r="I1350" s="519"/>
      <c r="J1350" s="519"/>
      <c r="K1350" s="436" t="str">
        <f t="shared" ca="1" si="75"/>
        <v/>
      </c>
      <c r="L1350" s="516"/>
      <c r="M1350" s="523" t="str">
        <f t="shared" si="76"/>
        <v/>
      </c>
      <c r="N1350" s="591"/>
      <c r="O1350" s="421"/>
    </row>
    <row r="1351" spans="1:15" ht="12.75" customHeight="1">
      <c r="A1351" s="571"/>
      <c r="B1351" s="514"/>
      <c r="C1351" s="514"/>
      <c r="D1351" s="516"/>
      <c r="E1351" s="571"/>
      <c r="F1351" s="519"/>
      <c r="G1351" s="519"/>
      <c r="H1351" s="435" t="str">
        <f t="shared" ca="1" si="74"/>
        <v/>
      </c>
      <c r="I1351" s="519"/>
      <c r="J1351" s="519"/>
      <c r="K1351" s="436" t="str">
        <f t="shared" ca="1" si="75"/>
        <v/>
      </c>
      <c r="L1351" s="516"/>
      <c r="M1351" s="523" t="str">
        <f t="shared" si="76"/>
        <v/>
      </c>
      <c r="N1351" s="591"/>
      <c r="O1351" s="421"/>
    </row>
    <row r="1352" spans="1:15" ht="12.75" customHeight="1">
      <c r="A1352" s="571"/>
      <c r="B1352" s="514"/>
      <c r="C1352" s="514"/>
      <c r="D1352" s="516"/>
      <c r="E1352" s="571"/>
      <c r="F1352" s="519"/>
      <c r="G1352" s="519"/>
      <c r="H1352" s="435" t="str">
        <f t="shared" ca="1" si="74"/>
        <v/>
      </c>
      <c r="I1352" s="519"/>
      <c r="J1352" s="519"/>
      <c r="K1352" s="436" t="str">
        <f t="shared" ca="1" si="75"/>
        <v/>
      </c>
      <c r="L1352" s="516"/>
      <c r="M1352" s="523" t="str">
        <f t="shared" si="76"/>
        <v/>
      </c>
      <c r="N1352" s="591"/>
      <c r="O1352" s="421"/>
    </row>
    <row r="1353" spans="1:15" ht="12.75" customHeight="1">
      <c r="A1353" s="571"/>
      <c r="B1353" s="514"/>
      <c r="C1353" s="514"/>
      <c r="D1353" s="516"/>
      <c r="E1353" s="571"/>
      <c r="F1353" s="519"/>
      <c r="G1353" s="519"/>
      <c r="H1353" s="435" t="str">
        <f t="shared" ca="1" si="74"/>
        <v/>
      </c>
      <c r="I1353" s="519"/>
      <c r="J1353" s="519"/>
      <c r="K1353" s="436" t="str">
        <f t="shared" ca="1" si="75"/>
        <v/>
      </c>
      <c r="L1353" s="516"/>
      <c r="M1353" s="523" t="str">
        <f t="shared" si="76"/>
        <v/>
      </c>
      <c r="N1353" s="591"/>
      <c r="O1353" s="421"/>
    </row>
    <row r="1354" spans="1:15" ht="12.75" customHeight="1">
      <c r="A1354" s="571"/>
      <c r="B1354" s="514"/>
      <c r="C1354" s="514"/>
      <c r="D1354" s="516"/>
      <c r="E1354" s="571"/>
      <c r="F1354" s="519"/>
      <c r="G1354" s="519"/>
      <c r="H1354" s="435" t="str">
        <f t="shared" ca="1" si="74"/>
        <v/>
      </c>
      <c r="I1354" s="519"/>
      <c r="J1354" s="519"/>
      <c r="K1354" s="436" t="str">
        <f t="shared" ca="1" si="75"/>
        <v/>
      </c>
      <c r="L1354" s="516"/>
      <c r="M1354" s="523" t="str">
        <f t="shared" si="76"/>
        <v/>
      </c>
      <c r="N1354" s="591"/>
      <c r="O1354" s="421"/>
    </row>
    <row r="1355" spans="1:15" ht="12.75" customHeight="1">
      <c r="A1355" s="571"/>
      <c r="B1355" s="514"/>
      <c r="C1355" s="514"/>
      <c r="D1355" s="516"/>
      <c r="E1355" s="571"/>
      <c r="F1355" s="519"/>
      <c r="G1355" s="519"/>
      <c r="H1355" s="435" t="str">
        <f t="shared" ca="1" si="74"/>
        <v/>
      </c>
      <c r="I1355" s="519"/>
      <c r="J1355" s="519"/>
      <c r="K1355" s="436" t="str">
        <f t="shared" ca="1" si="75"/>
        <v/>
      </c>
      <c r="L1355" s="516"/>
      <c r="M1355" s="523" t="str">
        <f t="shared" si="76"/>
        <v/>
      </c>
      <c r="N1355" s="591"/>
      <c r="O1355" s="421"/>
    </row>
    <row r="1356" spans="1:15" ht="12.75" customHeight="1">
      <c r="A1356" s="571"/>
      <c r="B1356" s="514"/>
      <c r="C1356" s="514"/>
      <c r="D1356" s="516"/>
      <c r="E1356" s="571"/>
      <c r="F1356" s="519"/>
      <c r="G1356" s="519"/>
      <c r="H1356" s="435" t="str">
        <f t="shared" ca="1" si="74"/>
        <v/>
      </c>
      <c r="I1356" s="519"/>
      <c r="J1356" s="519"/>
      <c r="K1356" s="436" t="str">
        <f t="shared" ca="1" si="75"/>
        <v/>
      </c>
      <c r="L1356" s="516"/>
      <c r="M1356" s="523" t="str">
        <f t="shared" si="76"/>
        <v/>
      </c>
      <c r="N1356" s="591"/>
      <c r="O1356" s="421"/>
    </row>
    <row r="1357" spans="1:15" ht="12.75" customHeight="1">
      <c r="A1357" s="571"/>
      <c r="B1357" s="514"/>
      <c r="C1357" s="514"/>
      <c r="D1357" s="516"/>
      <c r="E1357" s="571"/>
      <c r="F1357" s="519"/>
      <c r="G1357" s="519"/>
      <c r="H1357" s="435" t="str">
        <f t="shared" ca="1" si="74"/>
        <v/>
      </c>
      <c r="I1357" s="519"/>
      <c r="J1357" s="519"/>
      <c r="K1357" s="436" t="str">
        <f t="shared" ca="1" si="75"/>
        <v/>
      </c>
      <c r="L1357" s="516"/>
      <c r="M1357" s="523" t="str">
        <f t="shared" si="76"/>
        <v/>
      </c>
      <c r="N1357" s="591"/>
      <c r="O1357" s="421"/>
    </row>
    <row r="1358" spans="1:15" ht="12.75" customHeight="1">
      <c r="A1358" s="571"/>
      <c r="B1358" s="514"/>
      <c r="C1358" s="514"/>
      <c r="D1358" s="516"/>
      <c r="E1358" s="571"/>
      <c r="F1358" s="519"/>
      <c r="G1358" s="519"/>
      <c r="H1358" s="435" t="str">
        <f t="shared" ca="1" si="74"/>
        <v/>
      </c>
      <c r="I1358" s="519"/>
      <c r="J1358" s="519"/>
      <c r="K1358" s="436" t="str">
        <f t="shared" ca="1" si="75"/>
        <v/>
      </c>
      <c r="L1358" s="516"/>
      <c r="M1358" s="523" t="str">
        <f t="shared" si="76"/>
        <v/>
      </c>
      <c r="N1358" s="591"/>
      <c r="O1358" s="421"/>
    </row>
    <row r="1359" spans="1:15" ht="12.75" customHeight="1">
      <c r="A1359" s="571"/>
      <c r="B1359" s="514"/>
      <c r="C1359" s="514"/>
      <c r="D1359" s="516"/>
      <c r="E1359" s="571"/>
      <c r="F1359" s="519"/>
      <c r="G1359" s="519"/>
      <c r="H1359" s="435" t="str">
        <f t="shared" ca="1" si="74"/>
        <v/>
      </c>
      <c r="I1359" s="519"/>
      <c r="J1359" s="519"/>
      <c r="K1359" s="436" t="str">
        <f t="shared" ca="1" si="75"/>
        <v/>
      </c>
      <c r="L1359" s="516"/>
      <c r="M1359" s="523" t="str">
        <f t="shared" si="76"/>
        <v/>
      </c>
      <c r="N1359" s="591"/>
      <c r="O1359" s="421"/>
    </row>
    <row r="1360" spans="1:15" ht="12.75" customHeight="1">
      <c r="A1360" s="571"/>
      <c r="B1360" s="514"/>
      <c r="C1360" s="514"/>
      <c r="D1360" s="516"/>
      <c r="E1360" s="571"/>
      <c r="F1360" s="519"/>
      <c r="G1360" s="519"/>
      <c r="H1360" s="435" t="str">
        <f t="shared" ca="1" si="74"/>
        <v/>
      </c>
      <c r="I1360" s="519"/>
      <c r="J1360" s="519"/>
      <c r="K1360" s="436" t="str">
        <f t="shared" ca="1" si="75"/>
        <v/>
      </c>
      <c r="L1360" s="516"/>
      <c r="M1360" s="523" t="str">
        <f t="shared" si="76"/>
        <v/>
      </c>
      <c r="N1360" s="591"/>
      <c r="O1360" s="421"/>
    </row>
    <row r="1361" spans="1:15" ht="12.75" customHeight="1">
      <c r="A1361" s="571"/>
      <c r="B1361" s="514"/>
      <c r="C1361" s="514"/>
      <c r="D1361" s="516"/>
      <c r="E1361" s="571"/>
      <c r="F1361" s="519"/>
      <c r="G1361" s="519"/>
      <c r="H1361" s="435" t="str">
        <f t="shared" ca="1" si="74"/>
        <v/>
      </c>
      <c r="I1361" s="519"/>
      <c r="J1361" s="519"/>
      <c r="K1361" s="436" t="str">
        <f t="shared" ca="1" si="75"/>
        <v/>
      </c>
      <c r="L1361" s="516"/>
      <c r="M1361" s="523" t="str">
        <f t="shared" si="76"/>
        <v/>
      </c>
      <c r="N1361" s="591"/>
      <c r="O1361" s="421"/>
    </row>
    <row r="1362" spans="1:15" ht="12.75" customHeight="1">
      <c r="A1362" s="571"/>
      <c r="B1362" s="514"/>
      <c r="C1362" s="514"/>
      <c r="D1362" s="516"/>
      <c r="E1362" s="571"/>
      <c r="F1362" s="519"/>
      <c r="G1362" s="519"/>
      <c r="H1362" s="435" t="str">
        <f t="shared" ca="1" si="74"/>
        <v/>
      </c>
      <c r="I1362" s="519"/>
      <c r="J1362" s="519"/>
      <c r="K1362" s="436" t="str">
        <f t="shared" ca="1" si="75"/>
        <v/>
      </c>
      <c r="L1362" s="516"/>
      <c r="M1362" s="523" t="str">
        <f t="shared" si="76"/>
        <v/>
      </c>
      <c r="N1362" s="591"/>
      <c r="O1362" s="421"/>
    </row>
    <row r="1363" spans="1:15" ht="12.75" customHeight="1">
      <c r="A1363" s="571"/>
      <c r="B1363" s="514"/>
      <c r="C1363" s="514"/>
      <c r="D1363" s="516"/>
      <c r="E1363" s="571"/>
      <c r="F1363" s="519"/>
      <c r="G1363" s="519"/>
      <c r="H1363" s="435" t="str">
        <f t="shared" ca="1" si="74"/>
        <v/>
      </c>
      <c r="I1363" s="519"/>
      <c r="J1363" s="519"/>
      <c r="K1363" s="436" t="str">
        <f t="shared" ca="1" si="75"/>
        <v/>
      </c>
      <c r="L1363" s="516"/>
      <c r="M1363" s="523" t="str">
        <f t="shared" si="76"/>
        <v/>
      </c>
      <c r="N1363" s="591"/>
      <c r="O1363" s="421"/>
    </row>
    <row r="1364" spans="1:15" ht="12.75" customHeight="1">
      <c r="A1364" s="571"/>
      <c r="B1364" s="514"/>
      <c r="C1364" s="514"/>
      <c r="D1364" s="516"/>
      <c r="E1364" s="571"/>
      <c r="F1364" s="519"/>
      <c r="G1364" s="519"/>
      <c r="H1364" s="435" t="str">
        <f t="shared" ca="1" si="74"/>
        <v/>
      </c>
      <c r="I1364" s="519"/>
      <c r="J1364" s="519"/>
      <c r="K1364" s="436" t="str">
        <f t="shared" ca="1" si="75"/>
        <v/>
      </c>
      <c r="L1364" s="516"/>
      <c r="M1364" s="523" t="str">
        <f t="shared" si="76"/>
        <v/>
      </c>
      <c r="N1364" s="591"/>
      <c r="O1364" s="421"/>
    </row>
    <row r="1365" spans="1:15" ht="12.75" customHeight="1">
      <c r="A1365" s="571"/>
      <c r="B1365" s="514"/>
      <c r="C1365" s="514"/>
      <c r="D1365" s="516"/>
      <c r="E1365" s="571"/>
      <c r="F1365" s="519"/>
      <c r="G1365" s="519"/>
      <c r="H1365" s="435" t="str">
        <f t="shared" ca="1" si="74"/>
        <v/>
      </c>
      <c r="I1365" s="519"/>
      <c r="J1365" s="519"/>
      <c r="K1365" s="436" t="str">
        <f t="shared" ca="1" si="75"/>
        <v/>
      </c>
      <c r="L1365" s="516"/>
      <c r="M1365" s="523" t="str">
        <f t="shared" si="76"/>
        <v/>
      </c>
      <c r="N1365" s="591"/>
      <c r="O1365" s="421"/>
    </row>
    <row r="1366" spans="1:15" ht="12.75" customHeight="1">
      <c r="A1366" s="571"/>
      <c r="B1366" s="514"/>
      <c r="C1366" s="514"/>
      <c r="D1366" s="516"/>
      <c r="E1366" s="571"/>
      <c r="F1366" s="519"/>
      <c r="G1366" s="519"/>
      <c r="H1366" s="435" t="str">
        <f t="shared" ca="1" si="74"/>
        <v/>
      </c>
      <c r="I1366" s="519"/>
      <c r="J1366" s="519"/>
      <c r="K1366" s="436" t="str">
        <f t="shared" ca="1" si="75"/>
        <v/>
      </c>
      <c r="L1366" s="516"/>
      <c r="M1366" s="523" t="str">
        <f t="shared" si="76"/>
        <v/>
      </c>
      <c r="N1366" s="591"/>
      <c r="O1366" s="421"/>
    </row>
    <row r="1367" spans="1:15" ht="12.75" customHeight="1">
      <c r="A1367" s="571"/>
      <c r="B1367" s="514"/>
      <c r="C1367" s="514"/>
      <c r="D1367" s="516"/>
      <c r="E1367" s="571"/>
      <c r="F1367" s="519"/>
      <c r="G1367" s="519"/>
      <c r="H1367" s="435" t="str">
        <f t="shared" ca="1" si="74"/>
        <v/>
      </c>
      <c r="I1367" s="519"/>
      <c r="J1367" s="519"/>
      <c r="K1367" s="436" t="str">
        <f t="shared" ca="1" si="75"/>
        <v/>
      </c>
      <c r="L1367" s="516"/>
      <c r="M1367" s="523" t="str">
        <f t="shared" si="76"/>
        <v/>
      </c>
      <c r="N1367" s="591"/>
      <c r="O1367" s="421"/>
    </row>
    <row r="1368" spans="1:15" ht="12.75" customHeight="1">
      <c r="A1368" s="571"/>
      <c r="B1368" s="514"/>
      <c r="C1368" s="514"/>
      <c r="D1368" s="516"/>
      <c r="E1368" s="571"/>
      <c r="F1368" s="519"/>
      <c r="G1368" s="519"/>
      <c r="H1368" s="435" t="str">
        <f t="shared" ca="1" si="74"/>
        <v/>
      </c>
      <c r="I1368" s="519"/>
      <c r="J1368" s="519"/>
      <c r="K1368" s="436" t="str">
        <f t="shared" ca="1" si="75"/>
        <v/>
      </c>
      <c r="L1368" s="516"/>
      <c r="M1368" s="523" t="str">
        <f t="shared" si="76"/>
        <v/>
      </c>
      <c r="N1368" s="591"/>
      <c r="O1368" s="421"/>
    </row>
    <row r="1369" spans="1:15" ht="12.75" customHeight="1">
      <c r="A1369" s="571"/>
      <c r="B1369" s="514"/>
      <c r="C1369" s="514"/>
      <c r="D1369" s="516"/>
      <c r="E1369" s="571"/>
      <c r="F1369" s="519"/>
      <c r="G1369" s="519"/>
      <c r="H1369" s="435" t="str">
        <f t="shared" ca="1" si="74"/>
        <v/>
      </c>
      <c r="I1369" s="519"/>
      <c r="J1369" s="519"/>
      <c r="K1369" s="436" t="str">
        <f t="shared" ca="1" si="75"/>
        <v/>
      </c>
      <c r="L1369" s="516"/>
      <c r="M1369" s="523" t="str">
        <f t="shared" si="76"/>
        <v/>
      </c>
      <c r="N1369" s="591"/>
      <c r="O1369" s="421"/>
    </row>
    <row r="1370" spans="1:15" ht="12.75" customHeight="1">
      <c r="A1370" s="571"/>
      <c r="B1370" s="514"/>
      <c r="C1370" s="514"/>
      <c r="D1370" s="516"/>
      <c r="E1370" s="571"/>
      <c r="F1370" s="519"/>
      <c r="G1370" s="519"/>
      <c r="H1370" s="435" t="str">
        <f t="shared" ca="1" si="74"/>
        <v/>
      </c>
      <c r="I1370" s="519"/>
      <c r="J1370" s="519"/>
      <c r="K1370" s="436" t="str">
        <f t="shared" ca="1" si="75"/>
        <v/>
      </c>
      <c r="L1370" s="516"/>
      <c r="M1370" s="523" t="str">
        <f t="shared" si="76"/>
        <v/>
      </c>
      <c r="N1370" s="591"/>
      <c r="O1370" s="421"/>
    </row>
    <row r="1371" spans="1:15" ht="12.75" customHeight="1">
      <c r="A1371" s="571"/>
      <c r="B1371" s="514"/>
      <c r="C1371" s="514"/>
      <c r="D1371" s="516"/>
      <c r="E1371" s="571"/>
      <c r="F1371" s="519"/>
      <c r="G1371" s="519"/>
      <c r="H1371" s="435" t="str">
        <f t="shared" ca="1" si="74"/>
        <v/>
      </c>
      <c r="I1371" s="519"/>
      <c r="J1371" s="519"/>
      <c r="K1371" s="436" t="str">
        <f t="shared" ca="1" si="75"/>
        <v/>
      </c>
      <c r="L1371" s="516"/>
      <c r="M1371" s="523" t="str">
        <f t="shared" si="76"/>
        <v/>
      </c>
      <c r="N1371" s="591"/>
      <c r="O1371" s="421"/>
    </row>
    <row r="1372" spans="1:15" ht="12.75" customHeight="1">
      <c r="A1372" s="571"/>
      <c r="B1372" s="514"/>
      <c r="C1372" s="514"/>
      <c r="D1372" s="516"/>
      <c r="E1372" s="571"/>
      <c r="F1372" s="519"/>
      <c r="G1372" s="519"/>
      <c r="H1372" s="435" t="str">
        <f t="shared" ca="1" si="74"/>
        <v/>
      </c>
      <c r="I1372" s="519"/>
      <c r="J1372" s="519"/>
      <c r="K1372" s="436" t="str">
        <f t="shared" ca="1" si="75"/>
        <v/>
      </c>
      <c r="L1372" s="516"/>
      <c r="M1372" s="523" t="str">
        <f t="shared" si="76"/>
        <v/>
      </c>
      <c r="N1372" s="591"/>
      <c r="O1372" s="421"/>
    </row>
    <row r="1373" spans="1:15" ht="12.75" customHeight="1">
      <c r="A1373" s="571"/>
      <c r="B1373" s="514"/>
      <c r="C1373" s="514"/>
      <c r="D1373" s="516"/>
      <c r="E1373" s="571"/>
      <c r="F1373" s="519"/>
      <c r="G1373" s="519"/>
      <c r="H1373" s="435" t="str">
        <f t="shared" ca="1" si="74"/>
        <v/>
      </c>
      <c r="I1373" s="519"/>
      <c r="J1373" s="519"/>
      <c r="K1373" s="436" t="str">
        <f t="shared" ca="1" si="75"/>
        <v/>
      </c>
      <c r="L1373" s="516"/>
      <c r="M1373" s="523" t="str">
        <f t="shared" si="76"/>
        <v/>
      </c>
      <c r="N1373" s="591"/>
      <c r="O1373" s="421"/>
    </row>
    <row r="1374" spans="1:15" ht="12.75" customHeight="1">
      <c r="A1374" s="571"/>
      <c r="B1374" s="514"/>
      <c r="C1374" s="514"/>
      <c r="D1374" s="516"/>
      <c r="E1374" s="571"/>
      <c r="F1374" s="519"/>
      <c r="G1374" s="519"/>
      <c r="H1374" s="435" t="str">
        <f t="shared" ca="1" si="74"/>
        <v/>
      </c>
      <c r="I1374" s="519"/>
      <c r="J1374" s="519"/>
      <c r="K1374" s="436" t="str">
        <f t="shared" ca="1" si="75"/>
        <v/>
      </c>
      <c r="L1374" s="516"/>
      <c r="M1374" s="523" t="str">
        <f t="shared" si="76"/>
        <v/>
      </c>
      <c r="N1374" s="591"/>
      <c r="O1374" s="421"/>
    </row>
    <row r="1375" spans="1:15" ht="12.75" customHeight="1">
      <c r="A1375" s="571"/>
      <c r="B1375" s="514"/>
      <c r="C1375" s="514"/>
      <c r="D1375" s="516"/>
      <c r="E1375" s="571"/>
      <c r="F1375" s="519"/>
      <c r="G1375" s="519"/>
      <c r="H1375" s="435" t="str">
        <f t="shared" ca="1" si="74"/>
        <v/>
      </c>
      <c r="I1375" s="519"/>
      <c r="J1375" s="519"/>
      <c r="K1375" s="436" t="str">
        <f t="shared" ca="1" si="75"/>
        <v/>
      </c>
      <c r="L1375" s="516"/>
      <c r="M1375" s="523" t="str">
        <f t="shared" si="76"/>
        <v/>
      </c>
      <c r="N1375" s="591"/>
      <c r="O1375" s="421"/>
    </row>
    <row r="1376" spans="1:15" ht="12.75" customHeight="1">
      <c r="A1376" s="571"/>
      <c r="B1376" s="514"/>
      <c r="C1376" s="514"/>
      <c r="D1376" s="516"/>
      <c r="E1376" s="571"/>
      <c r="F1376" s="519"/>
      <c r="G1376" s="519"/>
      <c r="H1376" s="435" t="str">
        <f t="shared" ca="1" si="74"/>
        <v/>
      </c>
      <c r="I1376" s="519"/>
      <c r="J1376" s="519"/>
      <c r="K1376" s="436" t="str">
        <f t="shared" ca="1" si="75"/>
        <v/>
      </c>
      <c r="L1376" s="516"/>
      <c r="M1376" s="523" t="str">
        <f t="shared" si="76"/>
        <v/>
      </c>
      <c r="N1376" s="591"/>
      <c r="O1376" s="421"/>
    </row>
    <row r="1377" spans="1:15" ht="12.75" customHeight="1">
      <c r="A1377" s="571"/>
      <c r="B1377" s="514"/>
      <c r="C1377" s="514"/>
      <c r="D1377" s="516"/>
      <c r="E1377" s="571"/>
      <c r="F1377" s="519"/>
      <c r="G1377" s="519"/>
      <c r="H1377" s="435" t="str">
        <f t="shared" ca="1" si="74"/>
        <v/>
      </c>
      <c r="I1377" s="519"/>
      <c r="J1377" s="519"/>
      <c r="K1377" s="436" t="str">
        <f t="shared" ca="1" si="75"/>
        <v/>
      </c>
      <c r="L1377" s="516"/>
      <c r="M1377" s="523" t="str">
        <f t="shared" si="76"/>
        <v/>
      </c>
      <c r="N1377" s="591"/>
      <c r="O1377" s="421"/>
    </row>
    <row r="1378" spans="1:15" ht="12.75" customHeight="1">
      <c r="A1378" s="571"/>
      <c r="B1378" s="514"/>
      <c r="C1378" s="514"/>
      <c r="D1378" s="516"/>
      <c r="E1378" s="571"/>
      <c r="F1378" s="519"/>
      <c r="G1378" s="519"/>
      <c r="H1378" s="435" t="str">
        <f t="shared" ca="1" si="74"/>
        <v/>
      </c>
      <c r="I1378" s="519"/>
      <c r="J1378" s="519"/>
      <c r="K1378" s="436" t="str">
        <f t="shared" ca="1" si="75"/>
        <v/>
      </c>
      <c r="L1378" s="516"/>
      <c r="M1378" s="523" t="str">
        <f t="shared" si="76"/>
        <v/>
      </c>
      <c r="N1378" s="591"/>
      <c r="O1378" s="421"/>
    </row>
    <row r="1379" spans="1:15" ht="12.75" customHeight="1">
      <c r="A1379" s="571"/>
      <c r="B1379" s="514"/>
      <c r="C1379" s="514"/>
      <c r="D1379" s="516"/>
      <c r="E1379" s="571"/>
      <c r="F1379" s="519"/>
      <c r="G1379" s="519"/>
      <c r="H1379" s="435" t="str">
        <f t="shared" ca="1" si="74"/>
        <v/>
      </c>
      <c r="I1379" s="519"/>
      <c r="J1379" s="519"/>
      <c r="K1379" s="436" t="str">
        <f t="shared" ca="1" si="75"/>
        <v/>
      </c>
      <c r="L1379" s="516"/>
      <c r="M1379" s="523" t="str">
        <f t="shared" si="76"/>
        <v/>
      </c>
      <c r="N1379" s="591"/>
      <c r="O1379" s="421"/>
    </row>
    <row r="1380" spans="1:15" ht="12.75" customHeight="1">
      <c r="A1380" s="571"/>
      <c r="B1380" s="514"/>
      <c r="C1380" s="514"/>
      <c r="D1380" s="516"/>
      <c r="E1380" s="571"/>
      <c r="F1380" s="519"/>
      <c r="G1380" s="519"/>
      <c r="H1380" s="435" t="str">
        <f t="shared" ca="1" si="74"/>
        <v/>
      </c>
      <c r="I1380" s="519"/>
      <c r="J1380" s="519"/>
      <c r="K1380" s="436" t="str">
        <f t="shared" ca="1" si="75"/>
        <v/>
      </c>
      <c r="L1380" s="516"/>
      <c r="M1380" s="523" t="str">
        <f t="shared" si="76"/>
        <v/>
      </c>
      <c r="N1380" s="591"/>
      <c r="O1380" s="421"/>
    </row>
    <row r="1381" spans="1:15" ht="12.75" customHeight="1">
      <c r="A1381" s="571"/>
      <c r="B1381" s="514"/>
      <c r="C1381" s="514"/>
      <c r="D1381" s="516"/>
      <c r="E1381" s="571"/>
      <c r="F1381" s="519"/>
      <c r="G1381" s="519"/>
      <c r="H1381" s="435" t="str">
        <f t="shared" ca="1" si="74"/>
        <v/>
      </c>
      <c r="I1381" s="519"/>
      <c r="J1381" s="519"/>
      <c r="K1381" s="436" t="str">
        <f t="shared" ca="1" si="75"/>
        <v/>
      </c>
      <c r="L1381" s="516"/>
      <c r="M1381" s="523" t="str">
        <f t="shared" si="76"/>
        <v/>
      </c>
      <c r="N1381" s="591"/>
      <c r="O1381" s="421"/>
    </row>
    <row r="1382" spans="1:15" ht="12.75" customHeight="1">
      <c r="A1382" s="571"/>
      <c r="B1382" s="514"/>
      <c r="C1382" s="514"/>
      <c r="D1382" s="516"/>
      <c r="E1382" s="571"/>
      <c r="F1382" s="519"/>
      <c r="G1382" s="519"/>
      <c r="H1382" s="435" t="str">
        <f t="shared" ca="1" si="74"/>
        <v/>
      </c>
      <c r="I1382" s="519"/>
      <c r="J1382" s="519"/>
      <c r="K1382" s="436" t="str">
        <f t="shared" ca="1" si="75"/>
        <v/>
      </c>
      <c r="L1382" s="516"/>
      <c r="M1382" s="523" t="str">
        <f t="shared" si="76"/>
        <v/>
      </c>
      <c r="N1382" s="591"/>
      <c r="O1382" s="421"/>
    </row>
    <row r="1383" spans="1:15" ht="12.75" customHeight="1">
      <c r="A1383" s="571"/>
      <c r="B1383" s="514"/>
      <c r="C1383" s="514"/>
      <c r="D1383" s="516"/>
      <c r="E1383" s="571"/>
      <c r="F1383" s="519"/>
      <c r="G1383" s="519"/>
      <c r="H1383" s="435" t="str">
        <f t="shared" ca="1" si="74"/>
        <v/>
      </c>
      <c r="I1383" s="519"/>
      <c r="J1383" s="519"/>
      <c r="K1383" s="436" t="str">
        <f t="shared" ca="1" si="75"/>
        <v/>
      </c>
      <c r="L1383" s="516"/>
      <c r="M1383" s="523" t="str">
        <f t="shared" si="76"/>
        <v/>
      </c>
      <c r="N1383" s="591"/>
      <c r="O1383" s="421"/>
    </row>
    <row r="1384" spans="1:15" ht="12.75" customHeight="1">
      <c r="A1384" s="571"/>
      <c r="B1384" s="514"/>
      <c r="C1384" s="514"/>
      <c r="D1384" s="516"/>
      <c r="E1384" s="571"/>
      <c r="F1384" s="519"/>
      <c r="G1384" s="519"/>
      <c r="H1384" s="435" t="str">
        <f t="shared" ca="1" si="74"/>
        <v/>
      </c>
      <c r="I1384" s="519"/>
      <c r="J1384" s="519"/>
      <c r="K1384" s="436" t="str">
        <f t="shared" ca="1" si="75"/>
        <v/>
      </c>
      <c r="L1384" s="516"/>
      <c r="M1384" s="523" t="str">
        <f t="shared" si="76"/>
        <v/>
      </c>
      <c r="N1384" s="591"/>
      <c r="O1384" s="421"/>
    </row>
    <row r="1385" spans="1:15" ht="12.75" customHeight="1">
      <c r="A1385" s="571"/>
      <c r="B1385" s="514"/>
      <c r="C1385" s="514"/>
      <c r="D1385" s="516"/>
      <c r="E1385" s="571"/>
      <c r="F1385" s="519"/>
      <c r="G1385" s="519"/>
      <c r="H1385" s="435" t="str">
        <f t="shared" ca="1" si="74"/>
        <v/>
      </c>
      <c r="I1385" s="519"/>
      <c r="J1385" s="519"/>
      <c r="K1385" s="436" t="str">
        <f t="shared" ca="1" si="75"/>
        <v/>
      </c>
      <c r="L1385" s="516"/>
      <c r="M1385" s="523" t="str">
        <f t="shared" si="76"/>
        <v/>
      </c>
      <c r="N1385" s="591"/>
      <c r="O1385" s="421"/>
    </row>
    <row r="1386" spans="1:15" ht="12.75" customHeight="1">
      <c r="A1386" s="571"/>
      <c r="B1386" s="514"/>
      <c r="C1386" s="514"/>
      <c r="D1386" s="516"/>
      <c r="E1386" s="571"/>
      <c r="F1386" s="519"/>
      <c r="G1386" s="519"/>
      <c r="H1386" s="435" t="str">
        <f t="shared" ca="1" si="74"/>
        <v/>
      </c>
      <c r="I1386" s="519"/>
      <c r="J1386" s="519"/>
      <c r="K1386" s="436" t="str">
        <f t="shared" ca="1" si="75"/>
        <v/>
      </c>
      <c r="L1386" s="516"/>
      <c r="M1386" s="523" t="str">
        <f t="shared" si="76"/>
        <v/>
      </c>
      <c r="N1386" s="591"/>
      <c r="O1386" s="421"/>
    </row>
    <row r="1387" spans="1:15" ht="12.75" customHeight="1">
      <c r="A1387" s="571"/>
      <c r="B1387" s="514"/>
      <c r="C1387" s="514"/>
      <c r="D1387" s="516"/>
      <c r="E1387" s="571"/>
      <c r="F1387" s="519"/>
      <c r="G1387" s="519"/>
      <c r="H1387" s="435" t="str">
        <f t="shared" ca="1" si="74"/>
        <v/>
      </c>
      <c r="I1387" s="519"/>
      <c r="J1387" s="519"/>
      <c r="K1387" s="436" t="str">
        <f t="shared" ca="1" si="75"/>
        <v/>
      </c>
      <c r="L1387" s="516"/>
      <c r="M1387" s="523" t="str">
        <f t="shared" si="76"/>
        <v/>
      </c>
      <c r="N1387" s="591"/>
      <c r="O1387" s="421"/>
    </row>
    <row r="1388" spans="1:15" ht="12.75" customHeight="1">
      <c r="A1388" s="571"/>
      <c r="B1388" s="514"/>
      <c r="C1388" s="514"/>
      <c r="D1388" s="516"/>
      <c r="E1388" s="571"/>
      <c r="F1388" s="519"/>
      <c r="G1388" s="519"/>
      <c r="H1388" s="435" t="str">
        <f t="shared" ca="1" si="74"/>
        <v/>
      </c>
      <c r="I1388" s="519"/>
      <c r="J1388" s="519"/>
      <c r="K1388" s="436" t="str">
        <f t="shared" ca="1" si="75"/>
        <v/>
      </c>
      <c r="L1388" s="516"/>
      <c r="M1388" s="523" t="str">
        <f t="shared" si="76"/>
        <v/>
      </c>
      <c r="N1388" s="591"/>
      <c r="O1388" s="421"/>
    </row>
    <row r="1389" spans="1:15" ht="12.75" customHeight="1">
      <c r="A1389" s="571"/>
      <c r="B1389" s="514"/>
      <c r="C1389" s="514"/>
      <c r="D1389" s="516"/>
      <c r="E1389" s="571"/>
      <c r="F1389" s="519"/>
      <c r="G1389" s="519"/>
      <c r="H1389" s="435" t="str">
        <f t="shared" ca="1" si="74"/>
        <v/>
      </c>
      <c r="I1389" s="519"/>
      <c r="J1389" s="519"/>
      <c r="K1389" s="436" t="str">
        <f t="shared" ca="1" si="75"/>
        <v/>
      </c>
      <c r="L1389" s="516"/>
      <c r="M1389" s="523" t="str">
        <f t="shared" si="76"/>
        <v/>
      </c>
      <c r="N1389" s="591"/>
      <c r="O1389" s="421"/>
    </row>
    <row r="1390" spans="1:15" ht="12.75" customHeight="1">
      <c r="A1390" s="571"/>
      <c r="B1390" s="514"/>
      <c r="C1390" s="514"/>
      <c r="D1390" s="516"/>
      <c r="E1390" s="571"/>
      <c r="F1390" s="519"/>
      <c r="G1390" s="519"/>
      <c r="H1390" s="435" t="str">
        <f t="shared" ca="1" si="74"/>
        <v/>
      </c>
      <c r="I1390" s="519"/>
      <c r="J1390" s="519"/>
      <c r="K1390" s="436" t="str">
        <f t="shared" ca="1" si="75"/>
        <v/>
      </c>
      <c r="L1390" s="516"/>
      <c r="M1390" s="523" t="str">
        <f t="shared" si="76"/>
        <v/>
      </c>
      <c r="N1390" s="591"/>
      <c r="O1390" s="421"/>
    </row>
    <row r="1391" spans="1:15" ht="12.75" customHeight="1">
      <c r="A1391" s="571"/>
      <c r="B1391" s="514"/>
      <c r="C1391" s="514"/>
      <c r="D1391" s="516"/>
      <c r="E1391" s="571"/>
      <c r="F1391" s="519"/>
      <c r="G1391" s="519"/>
      <c r="H1391" s="435" t="str">
        <f t="shared" ca="1" si="74"/>
        <v/>
      </c>
      <c r="I1391" s="519"/>
      <c r="J1391" s="519"/>
      <c r="K1391" s="436" t="str">
        <f t="shared" ca="1" si="75"/>
        <v/>
      </c>
      <c r="L1391" s="516"/>
      <c r="M1391" s="523" t="str">
        <f t="shared" si="76"/>
        <v/>
      </c>
      <c r="N1391" s="591"/>
      <c r="O1391" s="421"/>
    </row>
    <row r="1392" spans="1:15" ht="12.75" customHeight="1">
      <c r="A1392" s="571"/>
      <c r="B1392" s="514"/>
      <c r="C1392" s="514"/>
      <c r="D1392" s="516"/>
      <c r="E1392" s="571"/>
      <c r="F1392" s="519"/>
      <c r="G1392" s="519"/>
      <c r="H1392" s="435" t="str">
        <f t="shared" ca="1" si="74"/>
        <v/>
      </c>
      <c r="I1392" s="519"/>
      <c r="J1392" s="519"/>
      <c r="K1392" s="436" t="str">
        <f t="shared" ca="1" si="75"/>
        <v/>
      </c>
      <c r="L1392" s="516"/>
      <c r="M1392" s="523" t="str">
        <f t="shared" si="76"/>
        <v/>
      </c>
      <c r="N1392" s="591"/>
      <c r="O1392" s="421"/>
    </row>
    <row r="1393" spans="1:15" ht="12.75" customHeight="1">
      <c r="A1393" s="571"/>
      <c r="B1393" s="514"/>
      <c r="C1393" s="514"/>
      <c r="D1393" s="516"/>
      <c r="E1393" s="571"/>
      <c r="F1393" s="519"/>
      <c r="G1393" s="519"/>
      <c r="H1393" s="435" t="str">
        <f t="shared" ca="1" si="74"/>
        <v/>
      </c>
      <c r="I1393" s="519"/>
      <c r="J1393" s="519"/>
      <c r="K1393" s="436" t="str">
        <f t="shared" ca="1" si="75"/>
        <v/>
      </c>
      <c r="L1393" s="516"/>
      <c r="M1393" s="523" t="str">
        <f t="shared" si="76"/>
        <v/>
      </c>
      <c r="N1393" s="591"/>
      <c r="O1393" s="421"/>
    </row>
    <row r="1394" spans="1:15" ht="12.75" customHeight="1">
      <c r="A1394" s="571"/>
      <c r="B1394" s="514"/>
      <c r="C1394" s="514"/>
      <c r="D1394" s="516"/>
      <c r="E1394" s="571"/>
      <c r="F1394" s="519"/>
      <c r="G1394" s="519"/>
      <c r="H1394" s="435" t="str">
        <f t="shared" ca="1" si="74"/>
        <v/>
      </c>
      <c r="I1394" s="519"/>
      <c r="J1394" s="519"/>
      <c r="K1394" s="436" t="str">
        <f t="shared" ca="1" si="75"/>
        <v/>
      </c>
      <c r="L1394" s="516"/>
      <c r="M1394" s="523" t="str">
        <f t="shared" si="76"/>
        <v/>
      </c>
      <c r="N1394" s="591"/>
      <c r="O1394" s="421"/>
    </row>
    <row r="1395" spans="1:15" ht="12.75" customHeight="1">
      <c r="A1395" s="571"/>
      <c r="B1395" s="514"/>
      <c r="C1395" s="514"/>
      <c r="D1395" s="516"/>
      <c r="E1395" s="571"/>
      <c r="F1395" s="519"/>
      <c r="G1395" s="519"/>
      <c r="H1395" s="435" t="str">
        <f t="shared" ca="1" si="74"/>
        <v/>
      </c>
      <c r="I1395" s="519"/>
      <c r="J1395" s="519"/>
      <c r="K1395" s="436" t="str">
        <f t="shared" ca="1" si="75"/>
        <v/>
      </c>
      <c r="L1395" s="516"/>
      <c r="M1395" s="523" t="str">
        <f t="shared" si="76"/>
        <v/>
      </c>
      <c r="N1395" s="591"/>
      <c r="O1395" s="421"/>
    </row>
    <row r="1396" spans="1:15" ht="12.75" customHeight="1">
      <c r="A1396" s="571"/>
      <c r="B1396" s="514"/>
      <c r="C1396" s="514"/>
      <c r="D1396" s="516"/>
      <c r="E1396" s="571"/>
      <c r="F1396" s="519"/>
      <c r="G1396" s="519"/>
      <c r="H1396" s="435" t="str">
        <f t="shared" ca="1" si="74"/>
        <v/>
      </c>
      <c r="I1396" s="519"/>
      <c r="J1396" s="519"/>
      <c r="K1396" s="436" t="str">
        <f t="shared" ca="1" si="75"/>
        <v/>
      </c>
      <c r="L1396" s="516"/>
      <c r="M1396" s="523" t="str">
        <f t="shared" si="76"/>
        <v/>
      </c>
      <c r="N1396" s="591"/>
      <c r="O1396" s="421"/>
    </row>
    <row r="1397" spans="1:15" ht="12.75" customHeight="1">
      <c r="A1397" s="571"/>
      <c r="B1397" s="514"/>
      <c r="C1397" s="514"/>
      <c r="D1397" s="516"/>
      <c r="E1397" s="571"/>
      <c r="F1397" s="519"/>
      <c r="G1397" s="519"/>
      <c r="H1397" s="435" t="str">
        <f t="shared" ca="1" si="74"/>
        <v/>
      </c>
      <c r="I1397" s="519"/>
      <c r="J1397" s="519"/>
      <c r="K1397" s="436" t="str">
        <f t="shared" ca="1" si="75"/>
        <v/>
      </c>
      <c r="L1397" s="516"/>
      <c r="M1397" s="523" t="str">
        <f t="shared" si="76"/>
        <v/>
      </c>
      <c r="N1397" s="591"/>
      <c r="O1397" s="421"/>
    </row>
    <row r="1398" spans="1:15" ht="12.75" customHeight="1">
      <c r="A1398" s="571"/>
      <c r="B1398" s="514"/>
      <c r="C1398" s="514"/>
      <c r="D1398" s="516"/>
      <c r="E1398" s="571"/>
      <c r="F1398" s="519"/>
      <c r="G1398" s="519"/>
      <c r="H1398" s="435" t="str">
        <f t="shared" ca="1" si="74"/>
        <v/>
      </c>
      <c r="I1398" s="519"/>
      <c r="J1398" s="519"/>
      <c r="K1398" s="436" t="str">
        <f t="shared" ca="1" si="75"/>
        <v/>
      </c>
      <c r="L1398" s="516"/>
      <c r="M1398" s="523" t="str">
        <f t="shared" si="76"/>
        <v/>
      </c>
      <c r="N1398" s="591"/>
      <c r="O1398" s="421"/>
    </row>
    <row r="1399" spans="1:15" ht="12.75" customHeight="1">
      <c r="A1399" s="571"/>
      <c r="B1399" s="514"/>
      <c r="C1399" s="514"/>
      <c r="D1399" s="516"/>
      <c r="E1399" s="571"/>
      <c r="F1399" s="519"/>
      <c r="G1399" s="519"/>
      <c r="H1399" s="435" t="str">
        <f t="shared" ca="1" si="74"/>
        <v/>
      </c>
      <c r="I1399" s="519"/>
      <c r="J1399" s="519"/>
      <c r="K1399" s="436" t="str">
        <f t="shared" ca="1" si="75"/>
        <v/>
      </c>
      <c r="L1399" s="516"/>
      <c r="M1399" s="523" t="str">
        <f t="shared" si="76"/>
        <v/>
      </c>
      <c r="N1399" s="591"/>
      <c r="O1399" s="421"/>
    </row>
    <row r="1400" spans="1:15" ht="12.75" customHeight="1">
      <c r="A1400" s="571"/>
      <c r="B1400" s="514"/>
      <c r="C1400" s="514"/>
      <c r="D1400" s="516"/>
      <c r="E1400" s="571"/>
      <c r="F1400" s="519"/>
      <c r="G1400" s="519"/>
      <c r="H1400" s="435" t="str">
        <f t="shared" ca="1" si="74"/>
        <v/>
      </c>
      <c r="I1400" s="519"/>
      <c r="J1400" s="519"/>
      <c r="K1400" s="436" t="str">
        <f t="shared" ca="1" si="75"/>
        <v/>
      </c>
      <c r="L1400" s="516"/>
      <c r="M1400" s="523" t="str">
        <f t="shared" si="76"/>
        <v/>
      </c>
      <c r="N1400" s="591"/>
      <c r="O1400" s="421"/>
    </row>
    <row r="1401" spans="1:15" ht="12.75" customHeight="1">
      <c r="A1401" s="571"/>
      <c r="B1401" s="514"/>
      <c r="C1401" s="514"/>
      <c r="D1401" s="516"/>
      <c r="E1401" s="571"/>
      <c r="F1401" s="519"/>
      <c r="G1401" s="519"/>
      <c r="H1401" s="435" t="str">
        <f t="shared" ca="1" si="74"/>
        <v/>
      </c>
      <c r="I1401" s="519"/>
      <c r="J1401" s="519"/>
      <c r="K1401" s="436" t="str">
        <f t="shared" ca="1" si="75"/>
        <v/>
      </c>
      <c r="L1401" s="516"/>
      <c r="M1401" s="523" t="str">
        <f t="shared" si="76"/>
        <v/>
      </c>
      <c r="N1401" s="591"/>
      <c r="O1401" s="421"/>
    </row>
    <row r="1402" spans="1:15" ht="12.75" customHeight="1">
      <c r="A1402" s="571"/>
      <c r="B1402" s="514"/>
      <c r="C1402" s="514"/>
      <c r="D1402" s="516"/>
      <c r="E1402" s="571"/>
      <c r="F1402" s="519"/>
      <c r="G1402" s="519"/>
      <c r="H1402" s="435" t="str">
        <f t="shared" ca="1" si="74"/>
        <v/>
      </c>
      <c r="I1402" s="519"/>
      <c r="J1402" s="519"/>
      <c r="K1402" s="436" t="str">
        <f t="shared" ca="1" si="75"/>
        <v/>
      </c>
      <c r="L1402" s="516"/>
      <c r="M1402" s="523" t="str">
        <f t="shared" si="76"/>
        <v/>
      </c>
      <c r="N1402" s="591"/>
      <c r="O1402" s="421"/>
    </row>
    <row r="1403" spans="1:15" ht="12.75" customHeight="1">
      <c r="A1403" s="571"/>
      <c r="B1403" s="514"/>
      <c r="C1403" s="514"/>
      <c r="D1403" s="516"/>
      <c r="E1403" s="571"/>
      <c r="F1403" s="519"/>
      <c r="G1403" s="519"/>
      <c r="H1403" s="435" t="str">
        <f t="shared" ca="1" si="74"/>
        <v/>
      </c>
      <c r="I1403" s="519"/>
      <c r="J1403" s="519"/>
      <c r="K1403" s="436" t="str">
        <f t="shared" ca="1" si="75"/>
        <v/>
      </c>
      <c r="L1403" s="516"/>
      <c r="M1403" s="523" t="str">
        <f t="shared" si="76"/>
        <v/>
      </c>
      <c r="N1403" s="591"/>
      <c r="O1403" s="421"/>
    </row>
    <row r="1404" spans="1:15" ht="12.75" customHeight="1">
      <c r="A1404" s="571"/>
      <c r="B1404" s="514"/>
      <c r="C1404" s="514"/>
      <c r="D1404" s="516"/>
      <c r="E1404" s="571"/>
      <c r="F1404" s="519"/>
      <c r="G1404" s="519"/>
      <c r="H1404" s="435" t="str">
        <f t="shared" ref="H1404:H1467" ca="1" si="77">IF(A1404&lt;&gt;"",IF(INDIRECT(ADDRESS(ROW()-1,8))="",ROUND(SUM(INDIRECT(ADDRESS(ROW()-2,8)),F1404,-G1404),2),ROUND(SUM(INDIRECT(ADDRESS(ROW()-1,8)),F1404,-G1404),2)),"")</f>
        <v/>
      </c>
      <c r="I1404" s="519"/>
      <c r="J1404" s="519"/>
      <c r="K1404" s="436" t="str">
        <f t="shared" ca="1" si="75"/>
        <v/>
      </c>
      <c r="L1404" s="516"/>
      <c r="M1404" s="523" t="str">
        <f t="shared" si="76"/>
        <v/>
      </c>
      <c r="N1404" s="591"/>
      <c r="O1404" s="421"/>
    </row>
    <row r="1405" spans="1:15" ht="12.75" customHeight="1">
      <c r="A1405" s="571"/>
      <c r="B1405" s="514"/>
      <c r="C1405" s="514"/>
      <c r="D1405" s="516"/>
      <c r="E1405" s="571"/>
      <c r="F1405" s="519"/>
      <c r="G1405" s="519"/>
      <c r="H1405" s="435" t="str">
        <f t="shared" ca="1" si="77"/>
        <v/>
      </c>
      <c r="I1405" s="519"/>
      <c r="J1405" s="519"/>
      <c r="K1405" s="436" t="str">
        <f t="shared" ref="K1405:K1468" ca="1" si="78">IF(A1405&lt;&gt;"",IF(INDIRECT(ADDRESS(ROW()-1,11))="",ROUND(SUM(INDIRECT(ADDRESS(ROW()-2,11)),I1405,-J1405),2),ROUND(SUM(INDIRECT(ADDRESS(ROW()-1,11)),I1405,-J1405),2)),"")</f>
        <v/>
      </c>
      <c r="L1405" s="516"/>
      <c r="M1405" s="523" t="str">
        <f t="shared" si="76"/>
        <v/>
      </c>
      <c r="N1405" s="591"/>
      <c r="O1405" s="421"/>
    </row>
    <row r="1406" spans="1:15" ht="12.75" customHeight="1">
      <c r="A1406" s="571"/>
      <c r="B1406" s="514"/>
      <c r="C1406" s="514"/>
      <c r="D1406" s="516"/>
      <c r="E1406" s="571"/>
      <c r="F1406" s="519"/>
      <c r="G1406" s="519"/>
      <c r="H1406" s="435" t="str">
        <f t="shared" ca="1" si="77"/>
        <v/>
      </c>
      <c r="I1406" s="519"/>
      <c r="J1406" s="519"/>
      <c r="K1406" s="436" t="str">
        <f t="shared" ca="1" si="78"/>
        <v/>
      </c>
      <c r="L1406" s="516"/>
      <c r="M1406" s="523" t="str">
        <f t="shared" si="76"/>
        <v/>
      </c>
      <c r="N1406" s="591"/>
      <c r="O1406" s="421"/>
    </row>
    <row r="1407" spans="1:15" ht="12.75" customHeight="1">
      <c r="A1407" s="571"/>
      <c r="B1407" s="514"/>
      <c r="C1407" s="514"/>
      <c r="D1407" s="516"/>
      <c r="E1407" s="571"/>
      <c r="F1407" s="519"/>
      <c r="G1407" s="519"/>
      <c r="H1407" s="435" t="str">
        <f t="shared" ca="1" si="77"/>
        <v/>
      </c>
      <c r="I1407" s="519"/>
      <c r="J1407" s="519"/>
      <c r="K1407" s="436" t="str">
        <f t="shared" ca="1" si="78"/>
        <v/>
      </c>
      <c r="L1407" s="516"/>
      <c r="M1407" s="523" t="str">
        <f t="shared" si="76"/>
        <v/>
      </c>
      <c r="N1407" s="591"/>
      <c r="O1407" s="421"/>
    </row>
    <row r="1408" spans="1:15" ht="12.75" customHeight="1">
      <c r="A1408" s="571"/>
      <c r="B1408" s="514"/>
      <c r="C1408" s="514"/>
      <c r="D1408" s="516"/>
      <c r="E1408" s="571"/>
      <c r="F1408" s="519"/>
      <c r="G1408" s="519"/>
      <c r="H1408" s="435" t="str">
        <f t="shared" ca="1" si="77"/>
        <v/>
      </c>
      <c r="I1408" s="519"/>
      <c r="J1408" s="519"/>
      <c r="K1408" s="436" t="str">
        <f t="shared" ca="1" si="78"/>
        <v/>
      </c>
      <c r="L1408" s="516"/>
      <c r="M1408" s="523" t="str">
        <f t="shared" ref="M1408:M1471" si="79">IF(LEN(L1408)&gt;0,F1408+G1408+I1408+J1408,"")</f>
        <v/>
      </c>
      <c r="N1408" s="591"/>
      <c r="O1408" s="421"/>
    </row>
    <row r="1409" spans="1:15" ht="12.75" customHeight="1">
      <c r="A1409" s="571"/>
      <c r="B1409" s="514"/>
      <c r="C1409" s="514"/>
      <c r="D1409" s="516"/>
      <c r="E1409" s="571"/>
      <c r="F1409" s="519"/>
      <c r="G1409" s="519"/>
      <c r="H1409" s="435" t="str">
        <f t="shared" ca="1" si="77"/>
        <v/>
      </c>
      <c r="I1409" s="519"/>
      <c r="J1409" s="519"/>
      <c r="K1409" s="436" t="str">
        <f t="shared" ca="1" si="78"/>
        <v/>
      </c>
      <c r="L1409" s="516"/>
      <c r="M1409" s="523" t="str">
        <f t="shared" si="79"/>
        <v/>
      </c>
      <c r="N1409" s="591"/>
      <c r="O1409" s="421"/>
    </row>
    <row r="1410" spans="1:15" ht="12.75" customHeight="1">
      <c r="A1410" s="571"/>
      <c r="B1410" s="514"/>
      <c r="C1410" s="514"/>
      <c r="D1410" s="516"/>
      <c r="E1410" s="571"/>
      <c r="F1410" s="519"/>
      <c r="G1410" s="519"/>
      <c r="H1410" s="435" t="str">
        <f t="shared" ca="1" si="77"/>
        <v/>
      </c>
      <c r="I1410" s="519"/>
      <c r="J1410" s="519"/>
      <c r="K1410" s="436" t="str">
        <f t="shared" ca="1" si="78"/>
        <v/>
      </c>
      <c r="L1410" s="516"/>
      <c r="M1410" s="523" t="str">
        <f t="shared" si="79"/>
        <v/>
      </c>
      <c r="N1410" s="591"/>
      <c r="O1410" s="421"/>
    </row>
    <row r="1411" spans="1:15" ht="12.75" customHeight="1">
      <c r="A1411" s="571"/>
      <c r="B1411" s="514"/>
      <c r="C1411" s="514"/>
      <c r="D1411" s="516"/>
      <c r="E1411" s="571"/>
      <c r="F1411" s="519"/>
      <c r="G1411" s="519"/>
      <c r="H1411" s="435" t="str">
        <f t="shared" ca="1" si="77"/>
        <v/>
      </c>
      <c r="I1411" s="519"/>
      <c r="J1411" s="519"/>
      <c r="K1411" s="436" t="str">
        <f t="shared" ca="1" si="78"/>
        <v/>
      </c>
      <c r="L1411" s="516"/>
      <c r="M1411" s="523" t="str">
        <f t="shared" si="79"/>
        <v/>
      </c>
      <c r="N1411" s="591"/>
      <c r="O1411" s="421"/>
    </row>
    <row r="1412" spans="1:15" ht="12.75" customHeight="1">
      <c r="A1412" s="571"/>
      <c r="B1412" s="514"/>
      <c r="C1412" s="514"/>
      <c r="D1412" s="516"/>
      <c r="E1412" s="571"/>
      <c r="F1412" s="519"/>
      <c r="G1412" s="519"/>
      <c r="H1412" s="435" t="str">
        <f t="shared" ca="1" si="77"/>
        <v/>
      </c>
      <c r="I1412" s="519"/>
      <c r="J1412" s="519"/>
      <c r="K1412" s="436" t="str">
        <f t="shared" ca="1" si="78"/>
        <v/>
      </c>
      <c r="L1412" s="516"/>
      <c r="M1412" s="523" t="str">
        <f t="shared" si="79"/>
        <v/>
      </c>
      <c r="N1412" s="591"/>
      <c r="O1412" s="421"/>
    </row>
    <row r="1413" spans="1:15" ht="12.75" customHeight="1">
      <c r="A1413" s="571"/>
      <c r="B1413" s="514"/>
      <c r="C1413" s="514"/>
      <c r="D1413" s="516"/>
      <c r="E1413" s="571"/>
      <c r="F1413" s="519"/>
      <c r="G1413" s="519"/>
      <c r="H1413" s="435" t="str">
        <f t="shared" ca="1" si="77"/>
        <v/>
      </c>
      <c r="I1413" s="519"/>
      <c r="J1413" s="519"/>
      <c r="K1413" s="436" t="str">
        <f t="shared" ca="1" si="78"/>
        <v/>
      </c>
      <c r="L1413" s="516"/>
      <c r="M1413" s="523" t="str">
        <f t="shared" si="79"/>
        <v/>
      </c>
      <c r="N1413" s="591"/>
      <c r="O1413" s="421"/>
    </row>
    <row r="1414" spans="1:15" ht="12.75" customHeight="1">
      <c r="A1414" s="571"/>
      <c r="B1414" s="514"/>
      <c r="C1414" s="514"/>
      <c r="D1414" s="516"/>
      <c r="E1414" s="571"/>
      <c r="F1414" s="519"/>
      <c r="G1414" s="519"/>
      <c r="H1414" s="435" t="str">
        <f t="shared" ca="1" si="77"/>
        <v/>
      </c>
      <c r="I1414" s="519"/>
      <c r="J1414" s="519"/>
      <c r="K1414" s="436" t="str">
        <f t="shared" ca="1" si="78"/>
        <v/>
      </c>
      <c r="L1414" s="516"/>
      <c r="M1414" s="523" t="str">
        <f t="shared" si="79"/>
        <v/>
      </c>
      <c r="N1414" s="591"/>
      <c r="O1414" s="421"/>
    </row>
    <row r="1415" spans="1:15" ht="12.75" customHeight="1">
      <c r="A1415" s="571"/>
      <c r="B1415" s="514"/>
      <c r="C1415" s="514"/>
      <c r="D1415" s="516"/>
      <c r="E1415" s="571"/>
      <c r="F1415" s="519"/>
      <c r="G1415" s="519"/>
      <c r="H1415" s="435" t="str">
        <f t="shared" ca="1" si="77"/>
        <v/>
      </c>
      <c r="I1415" s="519"/>
      <c r="J1415" s="519"/>
      <c r="K1415" s="436" t="str">
        <f t="shared" ca="1" si="78"/>
        <v/>
      </c>
      <c r="L1415" s="516"/>
      <c r="M1415" s="523" t="str">
        <f t="shared" si="79"/>
        <v/>
      </c>
      <c r="N1415" s="591"/>
      <c r="O1415" s="421"/>
    </row>
    <row r="1416" spans="1:15" ht="12.75" customHeight="1">
      <c r="A1416" s="571"/>
      <c r="B1416" s="514"/>
      <c r="C1416" s="514"/>
      <c r="D1416" s="516"/>
      <c r="E1416" s="571"/>
      <c r="F1416" s="519"/>
      <c r="G1416" s="519"/>
      <c r="H1416" s="435" t="str">
        <f t="shared" ca="1" si="77"/>
        <v/>
      </c>
      <c r="I1416" s="519"/>
      <c r="J1416" s="519"/>
      <c r="K1416" s="436" t="str">
        <f t="shared" ca="1" si="78"/>
        <v/>
      </c>
      <c r="L1416" s="516"/>
      <c r="M1416" s="523" t="str">
        <f t="shared" si="79"/>
        <v/>
      </c>
      <c r="N1416" s="591"/>
      <c r="O1416" s="421"/>
    </row>
    <row r="1417" spans="1:15" ht="12.75" customHeight="1">
      <c r="A1417" s="571"/>
      <c r="B1417" s="514"/>
      <c r="C1417" s="514"/>
      <c r="D1417" s="516"/>
      <c r="E1417" s="571"/>
      <c r="F1417" s="519"/>
      <c r="G1417" s="519"/>
      <c r="H1417" s="435" t="str">
        <f t="shared" ca="1" si="77"/>
        <v/>
      </c>
      <c r="I1417" s="519"/>
      <c r="J1417" s="519"/>
      <c r="K1417" s="436" t="str">
        <f t="shared" ca="1" si="78"/>
        <v/>
      </c>
      <c r="L1417" s="516"/>
      <c r="M1417" s="523" t="str">
        <f t="shared" si="79"/>
        <v/>
      </c>
      <c r="N1417" s="591"/>
      <c r="O1417" s="421"/>
    </row>
    <row r="1418" spans="1:15" ht="12.75" customHeight="1">
      <c r="A1418" s="571"/>
      <c r="B1418" s="514"/>
      <c r="C1418" s="514"/>
      <c r="D1418" s="516"/>
      <c r="E1418" s="571"/>
      <c r="F1418" s="519"/>
      <c r="G1418" s="519"/>
      <c r="H1418" s="435" t="str">
        <f t="shared" ca="1" si="77"/>
        <v/>
      </c>
      <c r="I1418" s="519"/>
      <c r="J1418" s="519"/>
      <c r="K1418" s="436" t="str">
        <f t="shared" ca="1" si="78"/>
        <v/>
      </c>
      <c r="L1418" s="516"/>
      <c r="M1418" s="523" t="str">
        <f t="shared" si="79"/>
        <v/>
      </c>
      <c r="N1418" s="591"/>
      <c r="O1418" s="421"/>
    </row>
    <row r="1419" spans="1:15" ht="12.75" customHeight="1">
      <c r="A1419" s="571"/>
      <c r="B1419" s="514"/>
      <c r="C1419" s="514"/>
      <c r="D1419" s="516"/>
      <c r="E1419" s="571"/>
      <c r="F1419" s="519"/>
      <c r="G1419" s="519"/>
      <c r="H1419" s="435" t="str">
        <f t="shared" ca="1" si="77"/>
        <v/>
      </c>
      <c r="I1419" s="519"/>
      <c r="J1419" s="519"/>
      <c r="K1419" s="436" t="str">
        <f t="shared" ca="1" si="78"/>
        <v/>
      </c>
      <c r="L1419" s="516"/>
      <c r="M1419" s="523" t="str">
        <f t="shared" si="79"/>
        <v/>
      </c>
      <c r="N1419" s="591"/>
      <c r="O1419" s="421"/>
    </row>
    <row r="1420" spans="1:15" ht="12.75" customHeight="1">
      <c r="A1420" s="571"/>
      <c r="B1420" s="514"/>
      <c r="C1420" s="514"/>
      <c r="D1420" s="516"/>
      <c r="E1420" s="571"/>
      <c r="F1420" s="519"/>
      <c r="G1420" s="519"/>
      <c r="H1420" s="435" t="str">
        <f t="shared" ca="1" si="77"/>
        <v/>
      </c>
      <c r="I1420" s="519"/>
      <c r="J1420" s="519"/>
      <c r="K1420" s="436" t="str">
        <f t="shared" ca="1" si="78"/>
        <v/>
      </c>
      <c r="L1420" s="516"/>
      <c r="M1420" s="523" t="str">
        <f t="shared" si="79"/>
        <v/>
      </c>
      <c r="N1420" s="591"/>
      <c r="O1420" s="421"/>
    </row>
    <row r="1421" spans="1:15" ht="12.75" customHeight="1">
      <c r="A1421" s="571"/>
      <c r="B1421" s="514"/>
      <c r="C1421" s="514"/>
      <c r="D1421" s="516"/>
      <c r="E1421" s="571"/>
      <c r="F1421" s="519"/>
      <c r="G1421" s="519"/>
      <c r="H1421" s="435" t="str">
        <f t="shared" ca="1" si="77"/>
        <v/>
      </c>
      <c r="I1421" s="519"/>
      <c r="J1421" s="519"/>
      <c r="K1421" s="436" t="str">
        <f t="shared" ca="1" si="78"/>
        <v/>
      </c>
      <c r="L1421" s="516"/>
      <c r="M1421" s="523" t="str">
        <f t="shared" si="79"/>
        <v/>
      </c>
      <c r="N1421" s="591"/>
      <c r="O1421" s="421"/>
    </row>
    <row r="1422" spans="1:15" ht="12.75" customHeight="1">
      <c r="A1422" s="571"/>
      <c r="B1422" s="514"/>
      <c r="C1422" s="514"/>
      <c r="D1422" s="516"/>
      <c r="E1422" s="571"/>
      <c r="F1422" s="519"/>
      <c r="G1422" s="519"/>
      <c r="H1422" s="435" t="str">
        <f t="shared" ca="1" si="77"/>
        <v/>
      </c>
      <c r="I1422" s="519"/>
      <c r="J1422" s="519"/>
      <c r="K1422" s="436" t="str">
        <f t="shared" ca="1" si="78"/>
        <v/>
      </c>
      <c r="L1422" s="516"/>
      <c r="M1422" s="523" t="str">
        <f t="shared" si="79"/>
        <v/>
      </c>
      <c r="N1422" s="591"/>
      <c r="O1422" s="421"/>
    </row>
    <row r="1423" spans="1:15" ht="12.75" customHeight="1">
      <c r="A1423" s="571"/>
      <c r="B1423" s="514"/>
      <c r="C1423" s="514"/>
      <c r="D1423" s="516"/>
      <c r="E1423" s="571"/>
      <c r="F1423" s="519"/>
      <c r="G1423" s="519"/>
      <c r="H1423" s="435" t="str">
        <f t="shared" ca="1" si="77"/>
        <v/>
      </c>
      <c r="I1423" s="519"/>
      <c r="J1423" s="519"/>
      <c r="K1423" s="436" t="str">
        <f t="shared" ca="1" si="78"/>
        <v/>
      </c>
      <c r="L1423" s="516"/>
      <c r="M1423" s="523" t="str">
        <f t="shared" si="79"/>
        <v/>
      </c>
      <c r="N1423" s="591"/>
      <c r="O1423" s="421"/>
    </row>
    <row r="1424" spans="1:15" ht="12.75" customHeight="1">
      <c r="A1424" s="571"/>
      <c r="B1424" s="514"/>
      <c r="C1424" s="514"/>
      <c r="D1424" s="516"/>
      <c r="E1424" s="571"/>
      <c r="F1424" s="519"/>
      <c r="G1424" s="519"/>
      <c r="H1424" s="435" t="str">
        <f t="shared" ca="1" si="77"/>
        <v/>
      </c>
      <c r="I1424" s="519"/>
      <c r="J1424" s="519"/>
      <c r="K1424" s="436" t="str">
        <f t="shared" ca="1" si="78"/>
        <v/>
      </c>
      <c r="L1424" s="516"/>
      <c r="M1424" s="523" t="str">
        <f t="shared" si="79"/>
        <v/>
      </c>
      <c r="N1424" s="591"/>
      <c r="O1424" s="421"/>
    </row>
    <row r="1425" spans="1:15" ht="12.75" customHeight="1">
      <c r="A1425" s="571"/>
      <c r="B1425" s="514"/>
      <c r="C1425" s="514"/>
      <c r="D1425" s="516"/>
      <c r="E1425" s="571"/>
      <c r="F1425" s="519"/>
      <c r="G1425" s="519"/>
      <c r="H1425" s="435" t="str">
        <f t="shared" ca="1" si="77"/>
        <v/>
      </c>
      <c r="I1425" s="519"/>
      <c r="J1425" s="519"/>
      <c r="K1425" s="436" t="str">
        <f t="shared" ca="1" si="78"/>
        <v/>
      </c>
      <c r="L1425" s="516"/>
      <c r="M1425" s="523" t="str">
        <f t="shared" si="79"/>
        <v/>
      </c>
      <c r="N1425" s="591"/>
      <c r="O1425" s="421"/>
    </row>
    <row r="1426" spans="1:15" ht="12.75" customHeight="1">
      <c r="A1426" s="571"/>
      <c r="B1426" s="514"/>
      <c r="C1426" s="514"/>
      <c r="D1426" s="516"/>
      <c r="E1426" s="571"/>
      <c r="F1426" s="519"/>
      <c r="G1426" s="519"/>
      <c r="H1426" s="435" t="str">
        <f t="shared" ca="1" si="77"/>
        <v/>
      </c>
      <c r="I1426" s="519"/>
      <c r="J1426" s="519"/>
      <c r="K1426" s="436" t="str">
        <f t="shared" ca="1" si="78"/>
        <v/>
      </c>
      <c r="L1426" s="516"/>
      <c r="M1426" s="523" t="str">
        <f t="shared" si="79"/>
        <v/>
      </c>
      <c r="N1426" s="591"/>
      <c r="O1426" s="421"/>
    </row>
    <row r="1427" spans="1:15" ht="12.75" customHeight="1">
      <c r="A1427" s="571"/>
      <c r="B1427" s="514"/>
      <c r="C1427" s="514"/>
      <c r="D1427" s="516"/>
      <c r="E1427" s="571"/>
      <c r="F1427" s="519"/>
      <c r="G1427" s="519"/>
      <c r="H1427" s="435" t="str">
        <f t="shared" ca="1" si="77"/>
        <v/>
      </c>
      <c r="I1427" s="519"/>
      <c r="J1427" s="519"/>
      <c r="K1427" s="436" t="str">
        <f t="shared" ca="1" si="78"/>
        <v/>
      </c>
      <c r="L1427" s="516"/>
      <c r="M1427" s="523" t="str">
        <f t="shared" si="79"/>
        <v/>
      </c>
      <c r="N1427" s="591"/>
      <c r="O1427" s="421"/>
    </row>
    <row r="1428" spans="1:15" ht="12.75" customHeight="1">
      <c r="A1428" s="571"/>
      <c r="B1428" s="514"/>
      <c r="C1428" s="514"/>
      <c r="D1428" s="516"/>
      <c r="E1428" s="571"/>
      <c r="F1428" s="519"/>
      <c r="G1428" s="519"/>
      <c r="H1428" s="435" t="str">
        <f t="shared" ca="1" si="77"/>
        <v/>
      </c>
      <c r="I1428" s="519"/>
      <c r="J1428" s="519"/>
      <c r="K1428" s="436" t="str">
        <f t="shared" ca="1" si="78"/>
        <v/>
      </c>
      <c r="L1428" s="516"/>
      <c r="M1428" s="523" t="str">
        <f t="shared" si="79"/>
        <v/>
      </c>
      <c r="N1428" s="591"/>
      <c r="O1428" s="421"/>
    </row>
    <row r="1429" spans="1:15" ht="12.75" customHeight="1">
      <c r="A1429" s="571"/>
      <c r="B1429" s="514"/>
      <c r="C1429" s="514"/>
      <c r="D1429" s="516"/>
      <c r="E1429" s="571"/>
      <c r="F1429" s="519"/>
      <c r="G1429" s="519"/>
      <c r="H1429" s="435" t="str">
        <f t="shared" ca="1" si="77"/>
        <v/>
      </c>
      <c r="I1429" s="519"/>
      <c r="J1429" s="519"/>
      <c r="K1429" s="436" t="str">
        <f t="shared" ca="1" si="78"/>
        <v/>
      </c>
      <c r="L1429" s="516"/>
      <c r="M1429" s="523" t="str">
        <f t="shared" si="79"/>
        <v/>
      </c>
      <c r="N1429" s="591"/>
      <c r="O1429" s="421"/>
    </row>
    <row r="1430" spans="1:15" ht="12.75" customHeight="1">
      <c r="A1430" s="571"/>
      <c r="B1430" s="514"/>
      <c r="C1430" s="514"/>
      <c r="D1430" s="516"/>
      <c r="E1430" s="571"/>
      <c r="F1430" s="519"/>
      <c r="G1430" s="519"/>
      <c r="H1430" s="435" t="str">
        <f t="shared" ca="1" si="77"/>
        <v/>
      </c>
      <c r="I1430" s="519"/>
      <c r="J1430" s="519"/>
      <c r="K1430" s="436" t="str">
        <f t="shared" ca="1" si="78"/>
        <v/>
      </c>
      <c r="L1430" s="516"/>
      <c r="M1430" s="523" t="str">
        <f t="shared" si="79"/>
        <v/>
      </c>
      <c r="N1430" s="591"/>
      <c r="O1430" s="421"/>
    </row>
    <row r="1431" spans="1:15" ht="12.75" customHeight="1">
      <c r="A1431" s="571"/>
      <c r="B1431" s="514"/>
      <c r="C1431" s="514"/>
      <c r="D1431" s="516"/>
      <c r="E1431" s="571"/>
      <c r="F1431" s="519"/>
      <c r="G1431" s="519"/>
      <c r="H1431" s="435" t="str">
        <f t="shared" ca="1" si="77"/>
        <v/>
      </c>
      <c r="I1431" s="519"/>
      <c r="J1431" s="519"/>
      <c r="K1431" s="436" t="str">
        <f t="shared" ca="1" si="78"/>
        <v/>
      </c>
      <c r="L1431" s="516"/>
      <c r="M1431" s="523" t="str">
        <f t="shared" si="79"/>
        <v/>
      </c>
      <c r="N1431" s="591"/>
      <c r="O1431" s="421"/>
    </row>
    <row r="1432" spans="1:15" ht="12.75" customHeight="1">
      <c r="A1432" s="571"/>
      <c r="B1432" s="514"/>
      <c r="C1432" s="514"/>
      <c r="D1432" s="516"/>
      <c r="E1432" s="571"/>
      <c r="F1432" s="519"/>
      <c r="G1432" s="519"/>
      <c r="H1432" s="435" t="str">
        <f t="shared" ca="1" si="77"/>
        <v/>
      </c>
      <c r="I1432" s="519"/>
      <c r="J1432" s="519"/>
      <c r="K1432" s="436" t="str">
        <f t="shared" ca="1" si="78"/>
        <v/>
      </c>
      <c r="L1432" s="516"/>
      <c r="M1432" s="523" t="str">
        <f t="shared" si="79"/>
        <v/>
      </c>
      <c r="N1432" s="591"/>
      <c r="O1432" s="421"/>
    </row>
    <row r="1433" spans="1:15" ht="12.75" customHeight="1">
      <c r="A1433" s="571"/>
      <c r="B1433" s="514"/>
      <c r="C1433" s="514"/>
      <c r="D1433" s="516"/>
      <c r="E1433" s="571"/>
      <c r="F1433" s="519"/>
      <c r="G1433" s="519"/>
      <c r="H1433" s="435" t="str">
        <f t="shared" ca="1" si="77"/>
        <v/>
      </c>
      <c r="I1433" s="519"/>
      <c r="J1433" s="519"/>
      <c r="K1433" s="436" t="str">
        <f t="shared" ca="1" si="78"/>
        <v/>
      </c>
      <c r="L1433" s="516"/>
      <c r="M1433" s="523" t="str">
        <f t="shared" si="79"/>
        <v/>
      </c>
      <c r="N1433" s="591"/>
      <c r="O1433" s="421"/>
    </row>
    <row r="1434" spans="1:15" ht="12.75" customHeight="1">
      <c r="A1434" s="571"/>
      <c r="B1434" s="514"/>
      <c r="C1434" s="514"/>
      <c r="D1434" s="516"/>
      <c r="E1434" s="571"/>
      <c r="F1434" s="519"/>
      <c r="G1434" s="519"/>
      <c r="H1434" s="435" t="str">
        <f t="shared" ca="1" si="77"/>
        <v/>
      </c>
      <c r="I1434" s="519"/>
      <c r="J1434" s="519"/>
      <c r="K1434" s="436" t="str">
        <f t="shared" ca="1" si="78"/>
        <v/>
      </c>
      <c r="L1434" s="516"/>
      <c r="M1434" s="523" t="str">
        <f t="shared" si="79"/>
        <v/>
      </c>
      <c r="N1434" s="591"/>
      <c r="O1434" s="421"/>
    </row>
    <row r="1435" spans="1:15" ht="12.75" customHeight="1">
      <c r="A1435" s="571"/>
      <c r="B1435" s="514"/>
      <c r="C1435" s="514"/>
      <c r="D1435" s="516"/>
      <c r="E1435" s="571"/>
      <c r="F1435" s="519"/>
      <c r="G1435" s="519"/>
      <c r="H1435" s="435" t="str">
        <f t="shared" ca="1" si="77"/>
        <v/>
      </c>
      <c r="I1435" s="519"/>
      <c r="J1435" s="519"/>
      <c r="K1435" s="436" t="str">
        <f t="shared" ca="1" si="78"/>
        <v/>
      </c>
      <c r="L1435" s="516"/>
      <c r="M1435" s="523" t="str">
        <f t="shared" si="79"/>
        <v/>
      </c>
      <c r="N1435" s="591"/>
      <c r="O1435" s="421"/>
    </row>
    <row r="1436" spans="1:15" ht="12.75" customHeight="1">
      <c r="A1436" s="571"/>
      <c r="B1436" s="514"/>
      <c r="C1436" s="514"/>
      <c r="D1436" s="516"/>
      <c r="E1436" s="571"/>
      <c r="F1436" s="519"/>
      <c r="G1436" s="519"/>
      <c r="H1436" s="435" t="str">
        <f t="shared" ca="1" si="77"/>
        <v/>
      </c>
      <c r="I1436" s="519"/>
      <c r="J1436" s="519"/>
      <c r="K1436" s="436" t="str">
        <f t="shared" ca="1" si="78"/>
        <v/>
      </c>
      <c r="L1436" s="516"/>
      <c r="M1436" s="523" t="str">
        <f t="shared" si="79"/>
        <v/>
      </c>
      <c r="N1436" s="591"/>
      <c r="O1436" s="421"/>
    </row>
    <row r="1437" spans="1:15" ht="12.75" customHeight="1">
      <c r="A1437" s="571"/>
      <c r="B1437" s="514"/>
      <c r="C1437" s="514"/>
      <c r="D1437" s="516"/>
      <c r="E1437" s="571"/>
      <c r="F1437" s="519"/>
      <c r="G1437" s="519"/>
      <c r="H1437" s="435" t="str">
        <f t="shared" ca="1" si="77"/>
        <v/>
      </c>
      <c r="I1437" s="519"/>
      <c r="J1437" s="519"/>
      <c r="K1437" s="436" t="str">
        <f t="shared" ca="1" si="78"/>
        <v/>
      </c>
      <c r="L1437" s="516"/>
      <c r="M1437" s="523" t="str">
        <f t="shared" si="79"/>
        <v/>
      </c>
      <c r="N1437" s="591"/>
      <c r="O1437" s="421"/>
    </row>
    <row r="1438" spans="1:15" ht="12.75" customHeight="1">
      <c r="A1438" s="571"/>
      <c r="B1438" s="514"/>
      <c r="C1438" s="514"/>
      <c r="D1438" s="516"/>
      <c r="E1438" s="571"/>
      <c r="F1438" s="519"/>
      <c r="G1438" s="519"/>
      <c r="H1438" s="435" t="str">
        <f t="shared" ca="1" si="77"/>
        <v/>
      </c>
      <c r="I1438" s="519"/>
      <c r="J1438" s="519"/>
      <c r="K1438" s="436" t="str">
        <f t="shared" ca="1" si="78"/>
        <v/>
      </c>
      <c r="L1438" s="516"/>
      <c r="M1438" s="523" t="str">
        <f t="shared" si="79"/>
        <v/>
      </c>
      <c r="N1438" s="591"/>
      <c r="O1438" s="421"/>
    </row>
    <row r="1439" spans="1:15" ht="12.75" customHeight="1">
      <c r="A1439" s="571"/>
      <c r="B1439" s="514"/>
      <c r="C1439" s="514"/>
      <c r="D1439" s="516"/>
      <c r="E1439" s="571"/>
      <c r="F1439" s="519"/>
      <c r="G1439" s="519"/>
      <c r="H1439" s="435" t="str">
        <f t="shared" ca="1" si="77"/>
        <v/>
      </c>
      <c r="I1439" s="519"/>
      <c r="J1439" s="519"/>
      <c r="K1439" s="436" t="str">
        <f t="shared" ca="1" si="78"/>
        <v/>
      </c>
      <c r="L1439" s="516"/>
      <c r="M1439" s="523" t="str">
        <f t="shared" si="79"/>
        <v/>
      </c>
      <c r="N1439" s="591"/>
      <c r="O1439" s="421"/>
    </row>
    <row r="1440" spans="1:15" ht="12.75" customHeight="1">
      <c r="A1440" s="571"/>
      <c r="B1440" s="514"/>
      <c r="C1440" s="514"/>
      <c r="D1440" s="516"/>
      <c r="E1440" s="571"/>
      <c r="F1440" s="519"/>
      <c r="G1440" s="519"/>
      <c r="H1440" s="435" t="str">
        <f t="shared" ca="1" si="77"/>
        <v/>
      </c>
      <c r="I1440" s="519"/>
      <c r="J1440" s="519"/>
      <c r="K1440" s="436" t="str">
        <f t="shared" ca="1" si="78"/>
        <v/>
      </c>
      <c r="L1440" s="516"/>
      <c r="M1440" s="523" t="str">
        <f t="shared" si="79"/>
        <v/>
      </c>
      <c r="N1440" s="591"/>
      <c r="O1440" s="421"/>
    </row>
    <row r="1441" spans="1:15" ht="12.75" customHeight="1">
      <c r="A1441" s="571"/>
      <c r="B1441" s="514"/>
      <c r="C1441" s="514"/>
      <c r="D1441" s="516"/>
      <c r="E1441" s="571"/>
      <c r="F1441" s="519"/>
      <c r="G1441" s="519"/>
      <c r="H1441" s="435" t="str">
        <f t="shared" ca="1" si="77"/>
        <v/>
      </c>
      <c r="I1441" s="519"/>
      <c r="J1441" s="519"/>
      <c r="K1441" s="436" t="str">
        <f t="shared" ca="1" si="78"/>
        <v/>
      </c>
      <c r="L1441" s="516"/>
      <c r="M1441" s="523" t="str">
        <f t="shared" si="79"/>
        <v/>
      </c>
      <c r="N1441" s="591"/>
      <c r="O1441" s="421"/>
    </row>
    <row r="1442" spans="1:15" ht="12.75" customHeight="1">
      <c r="A1442" s="571"/>
      <c r="B1442" s="514"/>
      <c r="C1442" s="514"/>
      <c r="D1442" s="516"/>
      <c r="E1442" s="571"/>
      <c r="F1442" s="519"/>
      <c r="G1442" s="519"/>
      <c r="H1442" s="435" t="str">
        <f t="shared" ca="1" si="77"/>
        <v/>
      </c>
      <c r="I1442" s="519"/>
      <c r="J1442" s="519"/>
      <c r="K1442" s="436" t="str">
        <f t="shared" ca="1" si="78"/>
        <v/>
      </c>
      <c r="L1442" s="516"/>
      <c r="M1442" s="523" t="str">
        <f t="shared" si="79"/>
        <v/>
      </c>
      <c r="N1442" s="591"/>
      <c r="O1442" s="421"/>
    </row>
    <row r="1443" spans="1:15" ht="12.75" customHeight="1">
      <c r="A1443" s="571"/>
      <c r="B1443" s="514"/>
      <c r="C1443" s="514"/>
      <c r="D1443" s="516"/>
      <c r="E1443" s="571"/>
      <c r="F1443" s="519"/>
      <c r="G1443" s="519"/>
      <c r="H1443" s="435" t="str">
        <f t="shared" ca="1" si="77"/>
        <v/>
      </c>
      <c r="I1443" s="519"/>
      <c r="J1443" s="519"/>
      <c r="K1443" s="436" t="str">
        <f t="shared" ca="1" si="78"/>
        <v/>
      </c>
      <c r="L1443" s="516"/>
      <c r="M1443" s="523" t="str">
        <f t="shared" si="79"/>
        <v/>
      </c>
      <c r="N1443" s="591"/>
      <c r="O1443" s="421"/>
    </row>
    <row r="1444" spans="1:15" ht="12.75" customHeight="1">
      <c r="A1444" s="571"/>
      <c r="B1444" s="514"/>
      <c r="C1444" s="514"/>
      <c r="D1444" s="516"/>
      <c r="E1444" s="571"/>
      <c r="F1444" s="519"/>
      <c r="G1444" s="519"/>
      <c r="H1444" s="435" t="str">
        <f t="shared" ca="1" si="77"/>
        <v/>
      </c>
      <c r="I1444" s="519"/>
      <c r="J1444" s="519"/>
      <c r="K1444" s="436" t="str">
        <f t="shared" ca="1" si="78"/>
        <v/>
      </c>
      <c r="L1444" s="516"/>
      <c r="M1444" s="523" t="str">
        <f t="shared" si="79"/>
        <v/>
      </c>
      <c r="N1444" s="591"/>
      <c r="O1444" s="421"/>
    </row>
    <row r="1445" spans="1:15" ht="12.75" customHeight="1">
      <c r="A1445" s="571"/>
      <c r="B1445" s="514"/>
      <c r="C1445" s="514"/>
      <c r="D1445" s="516"/>
      <c r="E1445" s="571"/>
      <c r="F1445" s="519"/>
      <c r="G1445" s="519"/>
      <c r="H1445" s="435" t="str">
        <f t="shared" ca="1" si="77"/>
        <v/>
      </c>
      <c r="I1445" s="519"/>
      <c r="J1445" s="519"/>
      <c r="K1445" s="436" t="str">
        <f t="shared" ca="1" si="78"/>
        <v/>
      </c>
      <c r="L1445" s="516"/>
      <c r="M1445" s="523" t="str">
        <f t="shared" si="79"/>
        <v/>
      </c>
      <c r="N1445" s="591"/>
      <c r="O1445" s="421"/>
    </row>
    <row r="1446" spans="1:15" ht="12.75" customHeight="1">
      <c r="A1446" s="571"/>
      <c r="B1446" s="514"/>
      <c r="C1446" s="514"/>
      <c r="D1446" s="516"/>
      <c r="E1446" s="571"/>
      <c r="F1446" s="519"/>
      <c r="G1446" s="519"/>
      <c r="H1446" s="435" t="str">
        <f t="shared" ca="1" si="77"/>
        <v/>
      </c>
      <c r="I1446" s="519"/>
      <c r="J1446" s="519"/>
      <c r="K1446" s="436" t="str">
        <f t="shared" ca="1" si="78"/>
        <v/>
      </c>
      <c r="L1446" s="516"/>
      <c r="M1446" s="523" t="str">
        <f t="shared" si="79"/>
        <v/>
      </c>
      <c r="N1446" s="591"/>
      <c r="O1446" s="421"/>
    </row>
    <row r="1447" spans="1:15" ht="12.75" customHeight="1">
      <c r="A1447" s="571"/>
      <c r="B1447" s="514"/>
      <c r="C1447" s="514"/>
      <c r="D1447" s="516"/>
      <c r="E1447" s="571"/>
      <c r="F1447" s="519"/>
      <c r="G1447" s="519"/>
      <c r="H1447" s="435" t="str">
        <f t="shared" ca="1" si="77"/>
        <v/>
      </c>
      <c r="I1447" s="519"/>
      <c r="J1447" s="519"/>
      <c r="K1447" s="436" t="str">
        <f t="shared" ca="1" si="78"/>
        <v/>
      </c>
      <c r="L1447" s="516"/>
      <c r="M1447" s="523" t="str">
        <f t="shared" si="79"/>
        <v/>
      </c>
      <c r="N1447" s="591"/>
      <c r="O1447" s="421"/>
    </row>
    <row r="1448" spans="1:15" ht="12.75" customHeight="1">
      <c r="A1448" s="571"/>
      <c r="B1448" s="514"/>
      <c r="C1448" s="514"/>
      <c r="D1448" s="516"/>
      <c r="E1448" s="571"/>
      <c r="F1448" s="519"/>
      <c r="G1448" s="519"/>
      <c r="H1448" s="435" t="str">
        <f t="shared" ca="1" si="77"/>
        <v/>
      </c>
      <c r="I1448" s="519"/>
      <c r="J1448" s="519"/>
      <c r="K1448" s="436" t="str">
        <f t="shared" ca="1" si="78"/>
        <v/>
      </c>
      <c r="L1448" s="516"/>
      <c r="M1448" s="523" t="str">
        <f t="shared" si="79"/>
        <v/>
      </c>
      <c r="N1448" s="591"/>
      <c r="O1448" s="421"/>
    </row>
    <row r="1449" spans="1:15" ht="12.75" customHeight="1">
      <c r="A1449" s="571"/>
      <c r="B1449" s="514"/>
      <c r="C1449" s="514"/>
      <c r="D1449" s="516"/>
      <c r="E1449" s="571"/>
      <c r="F1449" s="519"/>
      <c r="G1449" s="519"/>
      <c r="H1449" s="435" t="str">
        <f t="shared" ca="1" si="77"/>
        <v/>
      </c>
      <c r="I1449" s="519"/>
      <c r="J1449" s="519"/>
      <c r="K1449" s="436" t="str">
        <f t="shared" ca="1" si="78"/>
        <v/>
      </c>
      <c r="L1449" s="516"/>
      <c r="M1449" s="523" t="str">
        <f t="shared" si="79"/>
        <v/>
      </c>
      <c r="N1449" s="591"/>
      <c r="O1449" s="421"/>
    </row>
    <row r="1450" spans="1:15" ht="12.75" customHeight="1">
      <c r="A1450" s="571"/>
      <c r="B1450" s="514"/>
      <c r="C1450" s="514"/>
      <c r="D1450" s="516"/>
      <c r="E1450" s="571"/>
      <c r="F1450" s="519"/>
      <c r="G1450" s="519"/>
      <c r="H1450" s="435" t="str">
        <f t="shared" ca="1" si="77"/>
        <v/>
      </c>
      <c r="I1450" s="519"/>
      <c r="J1450" s="519"/>
      <c r="K1450" s="436" t="str">
        <f t="shared" ca="1" si="78"/>
        <v/>
      </c>
      <c r="L1450" s="516"/>
      <c r="M1450" s="523" t="str">
        <f t="shared" si="79"/>
        <v/>
      </c>
      <c r="N1450" s="591"/>
      <c r="O1450" s="421"/>
    </row>
    <row r="1451" spans="1:15" ht="12.75" customHeight="1">
      <c r="A1451" s="571"/>
      <c r="B1451" s="514"/>
      <c r="C1451" s="514"/>
      <c r="D1451" s="516"/>
      <c r="E1451" s="571"/>
      <c r="F1451" s="519"/>
      <c r="G1451" s="519"/>
      <c r="H1451" s="435" t="str">
        <f t="shared" ca="1" si="77"/>
        <v/>
      </c>
      <c r="I1451" s="519"/>
      <c r="J1451" s="519"/>
      <c r="K1451" s="436" t="str">
        <f t="shared" ca="1" si="78"/>
        <v/>
      </c>
      <c r="L1451" s="516"/>
      <c r="M1451" s="523" t="str">
        <f t="shared" si="79"/>
        <v/>
      </c>
      <c r="N1451" s="591"/>
      <c r="O1451" s="421"/>
    </row>
    <row r="1452" spans="1:15" ht="12.75" customHeight="1">
      <c r="A1452" s="571"/>
      <c r="B1452" s="514"/>
      <c r="C1452" s="514"/>
      <c r="D1452" s="516"/>
      <c r="E1452" s="571"/>
      <c r="F1452" s="519"/>
      <c r="G1452" s="519"/>
      <c r="H1452" s="435" t="str">
        <f t="shared" ca="1" si="77"/>
        <v/>
      </c>
      <c r="I1452" s="519"/>
      <c r="J1452" s="519"/>
      <c r="K1452" s="436" t="str">
        <f t="shared" ca="1" si="78"/>
        <v/>
      </c>
      <c r="L1452" s="516"/>
      <c r="M1452" s="523" t="str">
        <f t="shared" si="79"/>
        <v/>
      </c>
      <c r="N1452" s="591"/>
      <c r="O1452" s="421"/>
    </row>
    <row r="1453" spans="1:15" ht="12.75" customHeight="1">
      <c r="A1453" s="571"/>
      <c r="B1453" s="514"/>
      <c r="C1453" s="514"/>
      <c r="D1453" s="516"/>
      <c r="E1453" s="571"/>
      <c r="F1453" s="519"/>
      <c r="G1453" s="519"/>
      <c r="H1453" s="435" t="str">
        <f t="shared" ca="1" si="77"/>
        <v/>
      </c>
      <c r="I1453" s="519"/>
      <c r="J1453" s="519"/>
      <c r="K1453" s="436" t="str">
        <f t="shared" ca="1" si="78"/>
        <v/>
      </c>
      <c r="L1453" s="516"/>
      <c r="M1453" s="523" t="str">
        <f t="shared" si="79"/>
        <v/>
      </c>
      <c r="N1453" s="591"/>
      <c r="O1453" s="421"/>
    </row>
    <row r="1454" spans="1:15" ht="12.75" customHeight="1">
      <c r="A1454" s="571"/>
      <c r="B1454" s="514"/>
      <c r="C1454" s="514"/>
      <c r="D1454" s="516"/>
      <c r="E1454" s="571"/>
      <c r="F1454" s="519"/>
      <c r="G1454" s="519"/>
      <c r="H1454" s="435" t="str">
        <f t="shared" ca="1" si="77"/>
        <v/>
      </c>
      <c r="I1454" s="519"/>
      <c r="J1454" s="519"/>
      <c r="K1454" s="436" t="str">
        <f t="shared" ca="1" si="78"/>
        <v/>
      </c>
      <c r="L1454" s="516"/>
      <c r="M1454" s="523" t="str">
        <f t="shared" si="79"/>
        <v/>
      </c>
      <c r="N1454" s="591"/>
      <c r="O1454" s="421"/>
    </row>
    <row r="1455" spans="1:15" ht="12.75" customHeight="1">
      <c r="A1455" s="571"/>
      <c r="B1455" s="514"/>
      <c r="C1455" s="514"/>
      <c r="D1455" s="516"/>
      <c r="E1455" s="571"/>
      <c r="F1455" s="519"/>
      <c r="G1455" s="519"/>
      <c r="H1455" s="435" t="str">
        <f t="shared" ca="1" si="77"/>
        <v/>
      </c>
      <c r="I1455" s="519"/>
      <c r="J1455" s="519"/>
      <c r="K1455" s="436" t="str">
        <f t="shared" ca="1" si="78"/>
        <v/>
      </c>
      <c r="L1455" s="516"/>
      <c r="M1455" s="523" t="str">
        <f t="shared" si="79"/>
        <v/>
      </c>
      <c r="N1455" s="591"/>
      <c r="O1455" s="421"/>
    </row>
    <row r="1456" spans="1:15" ht="12.75" customHeight="1">
      <c r="A1456" s="571"/>
      <c r="B1456" s="514"/>
      <c r="C1456" s="514"/>
      <c r="D1456" s="516"/>
      <c r="E1456" s="571"/>
      <c r="F1456" s="519"/>
      <c r="G1456" s="519"/>
      <c r="H1456" s="435" t="str">
        <f t="shared" ca="1" si="77"/>
        <v/>
      </c>
      <c r="I1456" s="519"/>
      <c r="J1456" s="519"/>
      <c r="K1456" s="436" t="str">
        <f t="shared" ca="1" si="78"/>
        <v/>
      </c>
      <c r="L1456" s="516"/>
      <c r="M1456" s="523" t="str">
        <f t="shared" si="79"/>
        <v/>
      </c>
      <c r="N1456" s="591"/>
      <c r="O1456" s="421"/>
    </row>
    <row r="1457" spans="1:15" ht="12.75" customHeight="1">
      <c r="A1457" s="571"/>
      <c r="B1457" s="514"/>
      <c r="C1457" s="514"/>
      <c r="D1457" s="516"/>
      <c r="E1457" s="571"/>
      <c r="F1457" s="519"/>
      <c r="G1457" s="519"/>
      <c r="H1457" s="435" t="str">
        <f t="shared" ca="1" si="77"/>
        <v/>
      </c>
      <c r="I1457" s="519"/>
      <c r="J1457" s="519"/>
      <c r="K1457" s="436" t="str">
        <f t="shared" ca="1" si="78"/>
        <v/>
      </c>
      <c r="L1457" s="516"/>
      <c r="M1457" s="523" t="str">
        <f t="shared" si="79"/>
        <v/>
      </c>
      <c r="N1457" s="591"/>
      <c r="O1457" s="421"/>
    </row>
    <row r="1458" spans="1:15" ht="12.75" customHeight="1">
      <c r="A1458" s="571"/>
      <c r="B1458" s="514"/>
      <c r="C1458" s="514"/>
      <c r="D1458" s="516"/>
      <c r="E1458" s="571"/>
      <c r="F1458" s="519"/>
      <c r="G1458" s="519"/>
      <c r="H1458" s="435" t="str">
        <f t="shared" ca="1" si="77"/>
        <v/>
      </c>
      <c r="I1458" s="519"/>
      <c r="J1458" s="519"/>
      <c r="K1458" s="436" t="str">
        <f t="shared" ca="1" si="78"/>
        <v/>
      </c>
      <c r="L1458" s="516"/>
      <c r="M1458" s="523" t="str">
        <f t="shared" si="79"/>
        <v/>
      </c>
      <c r="N1458" s="591"/>
      <c r="O1458" s="421"/>
    </row>
    <row r="1459" spans="1:15" ht="12.75" customHeight="1">
      <c r="A1459" s="571"/>
      <c r="B1459" s="514"/>
      <c r="C1459" s="514"/>
      <c r="D1459" s="516"/>
      <c r="E1459" s="571"/>
      <c r="F1459" s="519"/>
      <c r="G1459" s="519"/>
      <c r="H1459" s="435" t="str">
        <f t="shared" ca="1" si="77"/>
        <v/>
      </c>
      <c r="I1459" s="519"/>
      <c r="J1459" s="519"/>
      <c r="K1459" s="436" t="str">
        <f t="shared" ca="1" si="78"/>
        <v/>
      </c>
      <c r="L1459" s="516"/>
      <c r="M1459" s="523" t="str">
        <f t="shared" si="79"/>
        <v/>
      </c>
      <c r="N1459" s="591"/>
      <c r="O1459" s="421"/>
    </row>
    <row r="1460" spans="1:15" ht="12.75" customHeight="1">
      <c r="A1460" s="571"/>
      <c r="B1460" s="514"/>
      <c r="C1460" s="514"/>
      <c r="D1460" s="516"/>
      <c r="E1460" s="571"/>
      <c r="F1460" s="519"/>
      <c r="G1460" s="519"/>
      <c r="H1460" s="435" t="str">
        <f t="shared" ca="1" si="77"/>
        <v/>
      </c>
      <c r="I1460" s="519"/>
      <c r="J1460" s="519"/>
      <c r="K1460" s="436" t="str">
        <f t="shared" ca="1" si="78"/>
        <v/>
      </c>
      <c r="L1460" s="516"/>
      <c r="M1460" s="523" t="str">
        <f t="shared" si="79"/>
        <v/>
      </c>
      <c r="N1460" s="591"/>
      <c r="O1460" s="421"/>
    </row>
    <row r="1461" spans="1:15" ht="12.75" customHeight="1">
      <c r="A1461" s="571"/>
      <c r="B1461" s="514"/>
      <c r="C1461" s="514"/>
      <c r="D1461" s="516"/>
      <c r="E1461" s="571"/>
      <c r="F1461" s="519"/>
      <c r="G1461" s="519"/>
      <c r="H1461" s="435" t="str">
        <f t="shared" ca="1" si="77"/>
        <v/>
      </c>
      <c r="I1461" s="519"/>
      <c r="J1461" s="519"/>
      <c r="K1461" s="436" t="str">
        <f t="shared" ca="1" si="78"/>
        <v/>
      </c>
      <c r="L1461" s="516"/>
      <c r="M1461" s="523" t="str">
        <f t="shared" si="79"/>
        <v/>
      </c>
      <c r="N1461" s="591"/>
      <c r="O1461" s="421"/>
    </row>
    <row r="1462" spans="1:15" ht="12.75" customHeight="1">
      <c r="A1462" s="571"/>
      <c r="B1462" s="514"/>
      <c r="C1462" s="514"/>
      <c r="D1462" s="516"/>
      <c r="E1462" s="571"/>
      <c r="F1462" s="519"/>
      <c r="G1462" s="519"/>
      <c r="H1462" s="435" t="str">
        <f t="shared" ca="1" si="77"/>
        <v/>
      </c>
      <c r="I1462" s="519"/>
      <c r="J1462" s="519"/>
      <c r="K1462" s="436" t="str">
        <f t="shared" ca="1" si="78"/>
        <v/>
      </c>
      <c r="L1462" s="516"/>
      <c r="M1462" s="523" t="str">
        <f t="shared" si="79"/>
        <v/>
      </c>
      <c r="N1462" s="591"/>
      <c r="O1462" s="421"/>
    </row>
    <row r="1463" spans="1:15" ht="12.75" customHeight="1">
      <c r="A1463" s="571"/>
      <c r="B1463" s="514"/>
      <c r="C1463" s="514"/>
      <c r="D1463" s="516"/>
      <c r="E1463" s="571"/>
      <c r="F1463" s="519"/>
      <c r="G1463" s="519"/>
      <c r="H1463" s="435" t="str">
        <f t="shared" ca="1" si="77"/>
        <v/>
      </c>
      <c r="I1463" s="519"/>
      <c r="J1463" s="519"/>
      <c r="K1463" s="436" t="str">
        <f t="shared" ca="1" si="78"/>
        <v/>
      </c>
      <c r="L1463" s="516"/>
      <c r="M1463" s="523" t="str">
        <f t="shared" si="79"/>
        <v/>
      </c>
      <c r="N1463" s="591"/>
      <c r="O1463" s="421"/>
    </row>
    <row r="1464" spans="1:15" ht="12.75" customHeight="1">
      <c r="A1464" s="571"/>
      <c r="B1464" s="514"/>
      <c r="C1464" s="514"/>
      <c r="D1464" s="516"/>
      <c r="E1464" s="571"/>
      <c r="F1464" s="519"/>
      <c r="G1464" s="519"/>
      <c r="H1464" s="435" t="str">
        <f t="shared" ca="1" si="77"/>
        <v/>
      </c>
      <c r="I1464" s="519"/>
      <c r="J1464" s="519"/>
      <c r="K1464" s="436" t="str">
        <f t="shared" ca="1" si="78"/>
        <v/>
      </c>
      <c r="L1464" s="516"/>
      <c r="M1464" s="523" t="str">
        <f t="shared" si="79"/>
        <v/>
      </c>
      <c r="N1464" s="591"/>
      <c r="O1464" s="421"/>
    </row>
    <row r="1465" spans="1:15" ht="12.75" customHeight="1">
      <c r="A1465" s="571"/>
      <c r="B1465" s="514"/>
      <c r="C1465" s="514"/>
      <c r="D1465" s="516"/>
      <c r="E1465" s="571"/>
      <c r="F1465" s="519"/>
      <c r="G1465" s="519"/>
      <c r="H1465" s="435" t="str">
        <f t="shared" ca="1" si="77"/>
        <v/>
      </c>
      <c r="I1465" s="519"/>
      <c r="J1465" s="519"/>
      <c r="K1465" s="436" t="str">
        <f t="shared" ca="1" si="78"/>
        <v/>
      </c>
      <c r="L1465" s="516"/>
      <c r="M1465" s="523" t="str">
        <f t="shared" si="79"/>
        <v/>
      </c>
      <c r="N1465" s="591"/>
      <c r="O1465" s="421"/>
    </row>
    <row r="1466" spans="1:15" ht="12.75" customHeight="1">
      <c r="A1466" s="571"/>
      <c r="B1466" s="514"/>
      <c r="C1466" s="514"/>
      <c r="D1466" s="516"/>
      <c r="E1466" s="571"/>
      <c r="F1466" s="519"/>
      <c r="G1466" s="519"/>
      <c r="H1466" s="435" t="str">
        <f t="shared" ca="1" si="77"/>
        <v/>
      </c>
      <c r="I1466" s="519"/>
      <c r="J1466" s="519"/>
      <c r="K1466" s="436" t="str">
        <f t="shared" ca="1" si="78"/>
        <v/>
      </c>
      <c r="L1466" s="516"/>
      <c r="M1466" s="523" t="str">
        <f t="shared" si="79"/>
        <v/>
      </c>
      <c r="N1466" s="591"/>
      <c r="O1466" s="421"/>
    </row>
    <row r="1467" spans="1:15" ht="12.75" customHeight="1">
      <c r="A1467" s="571"/>
      <c r="B1467" s="514"/>
      <c r="C1467" s="514"/>
      <c r="D1467" s="516"/>
      <c r="E1467" s="571"/>
      <c r="F1467" s="519"/>
      <c r="G1467" s="519"/>
      <c r="H1467" s="435" t="str">
        <f t="shared" ca="1" si="77"/>
        <v/>
      </c>
      <c r="I1467" s="519"/>
      <c r="J1467" s="519"/>
      <c r="K1467" s="436" t="str">
        <f t="shared" ca="1" si="78"/>
        <v/>
      </c>
      <c r="L1467" s="516"/>
      <c r="M1467" s="523" t="str">
        <f t="shared" si="79"/>
        <v/>
      </c>
      <c r="N1467" s="591"/>
      <c r="O1467" s="597"/>
    </row>
    <row r="1468" spans="1:15" ht="12.75" customHeight="1">
      <c r="A1468" s="571"/>
      <c r="B1468" s="514"/>
      <c r="C1468" s="514"/>
      <c r="D1468" s="516"/>
      <c r="E1468" s="571"/>
      <c r="F1468" s="519"/>
      <c r="G1468" s="519"/>
      <c r="H1468" s="435" t="str">
        <f t="shared" ref="H1468:H1498" ca="1" si="80">IF(A1468&lt;&gt;"",IF(INDIRECT(ADDRESS(ROW()-1,8))="",ROUND(SUM(INDIRECT(ADDRESS(ROW()-2,8)),F1468,-G1468),2),ROUND(SUM(INDIRECT(ADDRESS(ROW()-1,8)),F1468,-G1468),2)),"")</f>
        <v/>
      </c>
      <c r="I1468" s="519"/>
      <c r="J1468" s="519"/>
      <c r="K1468" s="436" t="str">
        <f t="shared" ca="1" si="78"/>
        <v/>
      </c>
      <c r="L1468" s="516"/>
      <c r="M1468" s="523" t="str">
        <f t="shared" si="79"/>
        <v/>
      </c>
      <c r="N1468" s="591"/>
      <c r="O1468" s="597"/>
    </row>
    <row r="1469" spans="1:15" ht="12.75" customHeight="1">
      <c r="A1469" s="571"/>
      <c r="B1469" s="514"/>
      <c r="C1469" s="514"/>
      <c r="D1469" s="516"/>
      <c r="E1469" s="571"/>
      <c r="F1469" s="519"/>
      <c r="G1469" s="519"/>
      <c r="H1469" s="435" t="str">
        <f t="shared" ca="1" si="80"/>
        <v/>
      </c>
      <c r="I1469" s="519"/>
      <c r="J1469" s="519"/>
      <c r="K1469" s="436" t="str">
        <f t="shared" ref="K1469:K1498" ca="1" si="81">IF(A1469&lt;&gt;"",IF(INDIRECT(ADDRESS(ROW()-1,11))="",ROUND(SUM(INDIRECT(ADDRESS(ROW()-2,11)),I1469,-J1469),2),ROUND(SUM(INDIRECT(ADDRESS(ROW()-1,11)),I1469,-J1469),2)),"")</f>
        <v/>
      </c>
      <c r="L1469" s="516"/>
      <c r="M1469" s="523" t="str">
        <f t="shared" si="79"/>
        <v/>
      </c>
      <c r="N1469" s="591"/>
      <c r="O1469" s="597"/>
    </row>
    <row r="1470" spans="1:15" ht="12.75" customHeight="1">
      <c r="A1470" s="571"/>
      <c r="B1470" s="514"/>
      <c r="C1470" s="514"/>
      <c r="D1470" s="516"/>
      <c r="E1470" s="571"/>
      <c r="F1470" s="519"/>
      <c r="G1470" s="519"/>
      <c r="H1470" s="435" t="str">
        <f t="shared" ca="1" si="80"/>
        <v/>
      </c>
      <c r="I1470" s="519"/>
      <c r="J1470" s="519"/>
      <c r="K1470" s="436" t="str">
        <f t="shared" ca="1" si="81"/>
        <v/>
      </c>
      <c r="L1470" s="516"/>
      <c r="M1470" s="523" t="str">
        <f t="shared" si="79"/>
        <v/>
      </c>
      <c r="N1470" s="591"/>
      <c r="O1470" s="597"/>
    </row>
    <row r="1471" spans="1:15" ht="12.75" customHeight="1">
      <c r="A1471" s="596"/>
      <c r="B1471" s="514"/>
      <c r="C1471" s="514"/>
      <c r="D1471" s="516"/>
      <c r="E1471" s="571"/>
      <c r="F1471" s="519"/>
      <c r="G1471" s="519"/>
      <c r="H1471" s="435" t="str">
        <f t="shared" ca="1" si="80"/>
        <v/>
      </c>
      <c r="I1471" s="519"/>
      <c r="J1471" s="519"/>
      <c r="K1471" s="436" t="str">
        <f t="shared" ca="1" si="81"/>
        <v/>
      </c>
      <c r="L1471" s="516"/>
      <c r="M1471" s="523" t="str">
        <f t="shared" si="79"/>
        <v/>
      </c>
      <c r="N1471" s="591"/>
      <c r="O1471" s="597"/>
    </row>
    <row r="1472" spans="1:15" ht="12.75" customHeight="1">
      <c r="A1472" s="571"/>
      <c r="B1472" s="514"/>
      <c r="C1472" s="514"/>
      <c r="D1472" s="516"/>
      <c r="E1472" s="571"/>
      <c r="F1472" s="519"/>
      <c r="G1472" s="519"/>
      <c r="H1472" s="435" t="str">
        <f t="shared" ca="1" si="80"/>
        <v/>
      </c>
      <c r="I1472" s="519"/>
      <c r="J1472" s="519"/>
      <c r="K1472" s="436" t="str">
        <f t="shared" ca="1" si="81"/>
        <v/>
      </c>
      <c r="L1472" s="516"/>
      <c r="M1472" s="523" t="str">
        <f t="shared" ref="M1472:M1493" si="82">IF(LEN(L1472)&gt;0,F1472+G1472+I1472+J1472,"")</f>
        <v/>
      </c>
      <c r="N1472" s="591"/>
      <c r="O1472" s="597"/>
    </row>
    <row r="1473" spans="1:15" ht="12.75" customHeight="1">
      <c r="A1473" s="571"/>
      <c r="B1473" s="514"/>
      <c r="C1473" s="514"/>
      <c r="D1473" s="516"/>
      <c r="E1473" s="571"/>
      <c r="F1473" s="519"/>
      <c r="G1473" s="519"/>
      <c r="H1473" s="435" t="str">
        <f t="shared" ca="1" si="80"/>
        <v/>
      </c>
      <c r="I1473" s="519"/>
      <c r="J1473" s="519"/>
      <c r="K1473" s="436" t="str">
        <f t="shared" ca="1" si="81"/>
        <v/>
      </c>
      <c r="L1473" s="516"/>
      <c r="M1473" s="523" t="str">
        <f t="shared" si="82"/>
        <v/>
      </c>
      <c r="N1473" s="591"/>
      <c r="O1473" s="597"/>
    </row>
    <row r="1474" spans="1:15" ht="12.75" customHeight="1">
      <c r="A1474" s="571"/>
      <c r="B1474" s="514"/>
      <c r="C1474" s="514"/>
      <c r="D1474" s="516"/>
      <c r="E1474" s="571"/>
      <c r="F1474" s="519"/>
      <c r="G1474" s="519"/>
      <c r="H1474" s="435" t="str">
        <f t="shared" ca="1" si="80"/>
        <v/>
      </c>
      <c r="I1474" s="519"/>
      <c r="J1474" s="519"/>
      <c r="K1474" s="436" t="str">
        <f t="shared" ca="1" si="81"/>
        <v/>
      </c>
      <c r="L1474" s="516"/>
      <c r="M1474" s="523" t="str">
        <f t="shared" si="82"/>
        <v/>
      </c>
      <c r="N1474" s="591"/>
      <c r="O1474" s="597"/>
    </row>
    <row r="1475" spans="1:15" ht="12.75" customHeight="1">
      <c r="A1475" s="571"/>
      <c r="B1475" s="514"/>
      <c r="C1475" s="514"/>
      <c r="D1475" s="516"/>
      <c r="E1475" s="571"/>
      <c r="F1475" s="519"/>
      <c r="G1475" s="519"/>
      <c r="H1475" s="435" t="str">
        <f t="shared" ca="1" si="80"/>
        <v/>
      </c>
      <c r="I1475" s="519"/>
      <c r="J1475" s="519"/>
      <c r="K1475" s="436" t="str">
        <f t="shared" ca="1" si="81"/>
        <v/>
      </c>
      <c r="L1475" s="516"/>
      <c r="M1475" s="523" t="str">
        <f t="shared" si="82"/>
        <v/>
      </c>
      <c r="N1475" s="591"/>
      <c r="O1475" s="597"/>
    </row>
    <row r="1476" spans="1:15" ht="12.75" customHeight="1">
      <c r="A1476" s="571"/>
      <c r="B1476" s="514"/>
      <c r="C1476" s="514"/>
      <c r="D1476" s="516"/>
      <c r="E1476" s="571"/>
      <c r="F1476" s="519"/>
      <c r="G1476" s="519"/>
      <c r="H1476" s="435" t="str">
        <f t="shared" ca="1" si="80"/>
        <v/>
      </c>
      <c r="I1476" s="519"/>
      <c r="J1476" s="519"/>
      <c r="K1476" s="436" t="str">
        <f t="shared" ca="1" si="81"/>
        <v/>
      </c>
      <c r="L1476" s="516"/>
      <c r="M1476" s="523" t="str">
        <f t="shared" si="82"/>
        <v/>
      </c>
      <c r="N1476" s="591"/>
      <c r="O1476" s="597"/>
    </row>
    <row r="1477" spans="1:15" ht="12.75" customHeight="1">
      <c r="A1477" s="571"/>
      <c r="B1477" s="514"/>
      <c r="C1477" s="514"/>
      <c r="D1477" s="516"/>
      <c r="E1477" s="571"/>
      <c r="F1477" s="519"/>
      <c r="G1477" s="519"/>
      <c r="H1477" s="435" t="str">
        <f t="shared" ca="1" si="80"/>
        <v/>
      </c>
      <c r="I1477" s="519"/>
      <c r="J1477" s="519"/>
      <c r="K1477" s="436" t="str">
        <f t="shared" ca="1" si="81"/>
        <v/>
      </c>
      <c r="L1477" s="516"/>
      <c r="M1477" s="523" t="str">
        <f t="shared" si="82"/>
        <v/>
      </c>
      <c r="N1477" s="591"/>
      <c r="O1477" s="597"/>
    </row>
    <row r="1478" spans="1:15" ht="12.75" customHeight="1">
      <c r="A1478" s="571"/>
      <c r="B1478" s="514"/>
      <c r="C1478" s="514"/>
      <c r="D1478" s="516"/>
      <c r="E1478" s="571"/>
      <c r="F1478" s="519"/>
      <c r="G1478" s="519"/>
      <c r="H1478" s="435" t="str">
        <f t="shared" ca="1" si="80"/>
        <v/>
      </c>
      <c r="I1478" s="519"/>
      <c r="J1478" s="519"/>
      <c r="K1478" s="436" t="str">
        <f t="shared" ca="1" si="81"/>
        <v/>
      </c>
      <c r="L1478" s="516"/>
      <c r="M1478" s="523" t="str">
        <f t="shared" si="82"/>
        <v/>
      </c>
      <c r="N1478" s="591"/>
      <c r="O1478" s="597"/>
    </row>
    <row r="1479" spans="1:15" ht="12.75" customHeight="1">
      <c r="A1479" s="571"/>
      <c r="B1479" s="514"/>
      <c r="C1479" s="514"/>
      <c r="D1479" s="516"/>
      <c r="E1479" s="571"/>
      <c r="F1479" s="519"/>
      <c r="G1479" s="519"/>
      <c r="H1479" s="435" t="str">
        <f t="shared" ca="1" si="80"/>
        <v/>
      </c>
      <c r="I1479" s="519"/>
      <c r="J1479" s="519"/>
      <c r="K1479" s="436" t="str">
        <f t="shared" ca="1" si="81"/>
        <v/>
      </c>
      <c r="L1479" s="516"/>
      <c r="M1479" s="523" t="str">
        <f t="shared" si="82"/>
        <v/>
      </c>
      <c r="N1479" s="591"/>
      <c r="O1479" s="597"/>
    </row>
    <row r="1480" spans="1:15" ht="12.75" customHeight="1">
      <c r="A1480" s="571"/>
      <c r="B1480" s="514"/>
      <c r="C1480" s="514"/>
      <c r="D1480" s="516"/>
      <c r="E1480" s="571"/>
      <c r="F1480" s="519"/>
      <c r="G1480" s="519"/>
      <c r="H1480" s="435" t="str">
        <f t="shared" ca="1" si="80"/>
        <v/>
      </c>
      <c r="I1480" s="519"/>
      <c r="J1480" s="519"/>
      <c r="K1480" s="436" t="str">
        <f t="shared" ca="1" si="81"/>
        <v/>
      </c>
      <c r="L1480" s="516"/>
      <c r="M1480" s="523" t="str">
        <f t="shared" si="82"/>
        <v/>
      </c>
      <c r="N1480" s="591"/>
      <c r="O1480" s="597"/>
    </row>
    <row r="1481" spans="1:15" ht="12.75" customHeight="1">
      <c r="A1481" s="571"/>
      <c r="B1481" s="514"/>
      <c r="C1481" s="514"/>
      <c r="D1481" s="516"/>
      <c r="E1481" s="571"/>
      <c r="F1481" s="519"/>
      <c r="G1481" s="519"/>
      <c r="H1481" s="435" t="str">
        <f t="shared" ca="1" si="80"/>
        <v/>
      </c>
      <c r="I1481" s="519"/>
      <c r="J1481" s="519"/>
      <c r="K1481" s="436" t="str">
        <f t="shared" ca="1" si="81"/>
        <v/>
      </c>
      <c r="L1481" s="516"/>
      <c r="M1481" s="523" t="str">
        <f t="shared" si="82"/>
        <v/>
      </c>
      <c r="N1481" s="591"/>
      <c r="O1481" s="597"/>
    </row>
    <row r="1482" spans="1:15" ht="12.75" customHeight="1">
      <c r="A1482" s="571"/>
      <c r="B1482" s="514"/>
      <c r="C1482" s="514"/>
      <c r="D1482" s="516"/>
      <c r="E1482" s="571"/>
      <c r="F1482" s="519"/>
      <c r="G1482" s="519"/>
      <c r="H1482" s="435" t="str">
        <f t="shared" ca="1" si="80"/>
        <v/>
      </c>
      <c r="I1482" s="519"/>
      <c r="J1482" s="519"/>
      <c r="K1482" s="436" t="str">
        <f t="shared" ca="1" si="81"/>
        <v/>
      </c>
      <c r="L1482" s="516"/>
      <c r="M1482" s="523" t="str">
        <f t="shared" si="82"/>
        <v/>
      </c>
      <c r="N1482" s="591"/>
      <c r="O1482" s="597"/>
    </row>
    <row r="1483" spans="1:15" ht="12.75" customHeight="1">
      <c r="A1483" s="571"/>
      <c r="B1483" s="514"/>
      <c r="C1483" s="514"/>
      <c r="D1483" s="516"/>
      <c r="E1483" s="571"/>
      <c r="F1483" s="519"/>
      <c r="G1483" s="519"/>
      <c r="H1483" s="435" t="str">
        <f t="shared" ca="1" si="80"/>
        <v/>
      </c>
      <c r="I1483" s="519"/>
      <c r="J1483" s="519"/>
      <c r="K1483" s="436" t="str">
        <f t="shared" ca="1" si="81"/>
        <v/>
      </c>
      <c r="L1483" s="516"/>
      <c r="M1483" s="523" t="str">
        <f t="shared" si="82"/>
        <v/>
      </c>
      <c r="N1483" s="591"/>
      <c r="O1483" s="597"/>
    </row>
    <row r="1484" spans="1:15" ht="12.75" customHeight="1">
      <c r="A1484" s="571"/>
      <c r="B1484" s="514"/>
      <c r="C1484" s="514"/>
      <c r="D1484" s="516"/>
      <c r="E1484" s="571"/>
      <c r="F1484" s="519"/>
      <c r="G1484" s="519"/>
      <c r="H1484" s="435" t="str">
        <f t="shared" ca="1" si="80"/>
        <v/>
      </c>
      <c r="I1484" s="519"/>
      <c r="J1484" s="519"/>
      <c r="K1484" s="436" t="str">
        <f t="shared" ca="1" si="81"/>
        <v/>
      </c>
      <c r="L1484" s="516"/>
      <c r="M1484" s="523" t="str">
        <f t="shared" si="82"/>
        <v/>
      </c>
      <c r="N1484" s="591"/>
      <c r="O1484" s="597"/>
    </row>
    <row r="1485" spans="1:15" ht="12.75" customHeight="1">
      <c r="A1485" s="571"/>
      <c r="B1485" s="514"/>
      <c r="C1485" s="514"/>
      <c r="D1485" s="516"/>
      <c r="E1485" s="571"/>
      <c r="F1485" s="519"/>
      <c r="G1485" s="519"/>
      <c r="H1485" s="435" t="str">
        <f t="shared" ca="1" si="80"/>
        <v/>
      </c>
      <c r="I1485" s="519"/>
      <c r="J1485" s="519"/>
      <c r="K1485" s="436" t="str">
        <f t="shared" ca="1" si="81"/>
        <v/>
      </c>
      <c r="L1485" s="516"/>
      <c r="M1485" s="523" t="str">
        <f t="shared" si="82"/>
        <v/>
      </c>
      <c r="N1485" s="591"/>
      <c r="O1485" s="597"/>
    </row>
    <row r="1486" spans="1:15" ht="12.75" customHeight="1">
      <c r="A1486" s="571"/>
      <c r="B1486" s="514"/>
      <c r="C1486" s="514"/>
      <c r="D1486" s="516"/>
      <c r="E1486" s="571"/>
      <c r="F1486" s="519"/>
      <c r="G1486" s="519"/>
      <c r="H1486" s="435" t="str">
        <f t="shared" ca="1" si="80"/>
        <v/>
      </c>
      <c r="I1486" s="519"/>
      <c r="J1486" s="519"/>
      <c r="K1486" s="436" t="str">
        <f t="shared" ca="1" si="81"/>
        <v/>
      </c>
      <c r="L1486" s="516"/>
      <c r="M1486" s="523" t="str">
        <f t="shared" si="82"/>
        <v/>
      </c>
      <c r="N1486" s="591"/>
      <c r="O1486" s="597"/>
    </row>
    <row r="1487" spans="1:15" ht="12.75" customHeight="1">
      <c r="A1487" s="571"/>
      <c r="B1487" s="514"/>
      <c r="C1487" s="514"/>
      <c r="D1487" s="516"/>
      <c r="E1487" s="571"/>
      <c r="F1487" s="519"/>
      <c r="G1487" s="519"/>
      <c r="H1487" s="435" t="str">
        <f t="shared" ca="1" si="80"/>
        <v/>
      </c>
      <c r="I1487" s="519"/>
      <c r="J1487" s="519"/>
      <c r="K1487" s="436" t="str">
        <f t="shared" ca="1" si="81"/>
        <v/>
      </c>
      <c r="L1487" s="516"/>
      <c r="M1487" s="523" t="str">
        <f t="shared" si="82"/>
        <v/>
      </c>
      <c r="N1487" s="591"/>
      <c r="O1487" s="597"/>
    </row>
    <row r="1488" spans="1:15" ht="12.75" customHeight="1">
      <c r="A1488" s="571"/>
      <c r="B1488" s="514"/>
      <c r="C1488" s="514"/>
      <c r="D1488" s="516"/>
      <c r="E1488" s="571"/>
      <c r="F1488" s="519"/>
      <c r="G1488" s="519"/>
      <c r="H1488" s="435" t="str">
        <f t="shared" ca="1" si="80"/>
        <v/>
      </c>
      <c r="I1488" s="519"/>
      <c r="J1488" s="519"/>
      <c r="K1488" s="436" t="str">
        <f t="shared" ca="1" si="81"/>
        <v/>
      </c>
      <c r="L1488" s="516"/>
      <c r="M1488" s="523" t="str">
        <f t="shared" si="82"/>
        <v/>
      </c>
      <c r="N1488" s="591"/>
      <c r="O1488" s="597"/>
    </row>
    <row r="1489" spans="1:15" ht="12.75" customHeight="1">
      <c r="A1489" s="571"/>
      <c r="B1489" s="514"/>
      <c r="C1489" s="514"/>
      <c r="D1489" s="516"/>
      <c r="E1489" s="571"/>
      <c r="F1489" s="519"/>
      <c r="G1489" s="519"/>
      <c r="H1489" s="435" t="str">
        <f t="shared" ca="1" si="80"/>
        <v/>
      </c>
      <c r="I1489" s="519"/>
      <c r="J1489" s="519"/>
      <c r="K1489" s="436" t="str">
        <f t="shared" ca="1" si="81"/>
        <v/>
      </c>
      <c r="L1489" s="516"/>
      <c r="M1489" s="523" t="str">
        <f t="shared" si="82"/>
        <v/>
      </c>
      <c r="N1489" s="591"/>
      <c r="O1489" s="597"/>
    </row>
    <row r="1490" spans="1:15" ht="12.75" customHeight="1">
      <c r="A1490" s="571"/>
      <c r="B1490" s="514"/>
      <c r="C1490" s="514"/>
      <c r="D1490" s="516"/>
      <c r="E1490" s="571"/>
      <c r="F1490" s="519"/>
      <c r="G1490" s="519"/>
      <c r="H1490" s="435" t="str">
        <f t="shared" ca="1" si="80"/>
        <v/>
      </c>
      <c r="I1490" s="519"/>
      <c r="J1490" s="519"/>
      <c r="K1490" s="436" t="str">
        <f t="shared" ca="1" si="81"/>
        <v/>
      </c>
      <c r="L1490" s="516"/>
      <c r="M1490" s="523" t="str">
        <f t="shared" si="82"/>
        <v/>
      </c>
      <c r="N1490" s="591"/>
      <c r="O1490" s="597"/>
    </row>
    <row r="1491" spans="1:15" ht="12.75" customHeight="1">
      <c r="A1491" s="571"/>
      <c r="B1491" s="514"/>
      <c r="C1491" s="514"/>
      <c r="D1491" s="516"/>
      <c r="E1491" s="571"/>
      <c r="F1491" s="519"/>
      <c r="G1491" s="519"/>
      <c r="H1491" s="435" t="str">
        <f t="shared" ca="1" si="80"/>
        <v/>
      </c>
      <c r="I1491" s="519"/>
      <c r="J1491" s="519"/>
      <c r="K1491" s="436" t="str">
        <f t="shared" ca="1" si="81"/>
        <v/>
      </c>
      <c r="L1491" s="516"/>
      <c r="M1491" s="523" t="str">
        <f t="shared" si="82"/>
        <v/>
      </c>
      <c r="N1491" s="591"/>
      <c r="O1491" s="597"/>
    </row>
    <row r="1492" spans="1:15" ht="12.75" customHeight="1">
      <c r="A1492" s="571"/>
      <c r="B1492" s="514"/>
      <c r="C1492" s="514"/>
      <c r="D1492" s="516"/>
      <c r="E1492" s="571"/>
      <c r="F1492" s="519"/>
      <c r="G1492" s="519"/>
      <c r="H1492" s="435" t="str">
        <f t="shared" ca="1" si="80"/>
        <v/>
      </c>
      <c r="I1492" s="519"/>
      <c r="J1492" s="519"/>
      <c r="K1492" s="436" t="str">
        <f t="shared" ca="1" si="81"/>
        <v/>
      </c>
      <c r="L1492" s="516"/>
      <c r="M1492" s="523" t="str">
        <f t="shared" si="82"/>
        <v/>
      </c>
      <c r="N1492" s="591"/>
      <c r="O1492" s="597"/>
    </row>
    <row r="1493" spans="1:15" ht="12.75" customHeight="1">
      <c r="A1493" s="571"/>
      <c r="B1493" s="514"/>
      <c r="C1493" s="514"/>
      <c r="D1493" s="516"/>
      <c r="E1493" s="571"/>
      <c r="F1493" s="519"/>
      <c r="G1493" s="519"/>
      <c r="H1493" s="435" t="str">
        <f t="shared" ca="1" si="80"/>
        <v/>
      </c>
      <c r="I1493" s="519"/>
      <c r="J1493" s="519"/>
      <c r="K1493" s="436" t="str">
        <f t="shared" ca="1" si="81"/>
        <v/>
      </c>
      <c r="L1493" s="516"/>
      <c r="M1493" s="523" t="str">
        <f t="shared" si="82"/>
        <v/>
      </c>
      <c r="N1493" s="591"/>
      <c r="O1493" s="597"/>
    </row>
    <row r="1494" spans="1:15" ht="12.75" customHeight="1">
      <c r="A1494" s="571"/>
      <c r="B1494" s="514"/>
      <c r="C1494" s="514"/>
      <c r="D1494" s="516"/>
      <c r="E1494" s="571"/>
      <c r="F1494" s="519"/>
      <c r="G1494" s="519"/>
      <c r="H1494" s="435" t="str">
        <f t="shared" ca="1" si="80"/>
        <v/>
      </c>
      <c r="I1494" s="519"/>
      <c r="J1494" s="519"/>
      <c r="K1494" s="436" t="str">
        <f t="shared" ca="1" si="81"/>
        <v/>
      </c>
      <c r="L1494" s="516"/>
      <c r="M1494" s="523" t="str">
        <f>IF(LEN(L1494)&gt;0,F1494+G1494+I1494+J1494,"")</f>
        <v/>
      </c>
      <c r="N1494" s="591"/>
      <c r="O1494" s="597"/>
    </row>
    <row r="1495" spans="1:15" ht="12.75" customHeight="1">
      <c r="A1495" s="571"/>
      <c r="B1495" s="514"/>
      <c r="C1495" s="514"/>
      <c r="D1495" s="516"/>
      <c r="E1495" s="571"/>
      <c r="F1495" s="519"/>
      <c r="G1495" s="519"/>
      <c r="H1495" s="435" t="str">
        <f t="shared" ca="1" si="80"/>
        <v/>
      </c>
      <c r="I1495" s="519"/>
      <c r="J1495" s="519"/>
      <c r="K1495" s="436" t="str">
        <f t="shared" ca="1" si="81"/>
        <v/>
      </c>
      <c r="L1495" s="516"/>
      <c r="M1495" s="523" t="str">
        <f>IF(LEN(L1495)&gt;0,F1495+G1495+I1495+J1495,"")</f>
        <v/>
      </c>
      <c r="N1495" s="591"/>
      <c r="O1495" s="597"/>
    </row>
    <row r="1496" spans="1:15" ht="12.75" customHeight="1">
      <c r="A1496" s="571"/>
      <c r="B1496" s="514"/>
      <c r="C1496" s="514"/>
      <c r="D1496" s="516"/>
      <c r="E1496" s="571"/>
      <c r="F1496" s="519"/>
      <c r="G1496" s="519"/>
      <c r="H1496" s="435" t="str">
        <f t="shared" ca="1" si="80"/>
        <v/>
      </c>
      <c r="I1496" s="519"/>
      <c r="J1496" s="519"/>
      <c r="K1496" s="436" t="str">
        <f t="shared" ca="1" si="81"/>
        <v/>
      </c>
      <c r="L1496" s="516"/>
      <c r="M1496" s="523" t="str">
        <f>IF(LEN(L1496)&gt;0,F1496+G1496+I1496+J1496,"")</f>
        <v/>
      </c>
      <c r="N1496" s="591"/>
      <c r="O1496" s="597"/>
    </row>
    <row r="1497" spans="1:15" ht="12.75" customHeight="1">
      <c r="A1497" s="571"/>
      <c r="B1497" s="514"/>
      <c r="C1497" s="514"/>
      <c r="D1497" s="516"/>
      <c r="E1497" s="571"/>
      <c r="F1497" s="519"/>
      <c r="G1497" s="519"/>
      <c r="H1497" s="435" t="str">
        <f t="shared" ca="1" si="80"/>
        <v/>
      </c>
      <c r="I1497" s="519"/>
      <c r="J1497" s="519"/>
      <c r="K1497" s="436" t="str">
        <f t="shared" ca="1" si="81"/>
        <v/>
      </c>
      <c r="L1497" s="516"/>
      <c r="M1497" s="523" t="str">
        <f>IF(LEN(L1497)&gt;0,F1497+G1497+I1497+J1497,"")</f>
        <v/>
      </c>
      <c r="N1497" s="591"/>
      <c r="O1497" s="597"/>
    </row>
    <row r="1498" spans="1:15" ht="12.75" customHeight="1">
      <c r="A1498" s="571"/>
      <c r="B1498" s="514"/>
      <c r="C1498" s="514"/>
      <c r="D1498" s="516"/>
      <c r="E1498" s="571"/>
      <c r="F1498" s="519"/>
      <c r="G1498" s="519"/>
      <c r="H1498" s="435" t="str">
        <f t="shared" ca="1" si="80"/>
        <v/>
      </c>
      <c r="I1498" s="519"/>
      <c r="J1498" s="519"/>
      <c r="K1498" s="436" t="str">
        <f t="shared" ca="1" si="81"/>
        <v/>
      </c>
      <c r="L1498" s="516"/>
      <c r="M1498" s="523" t="str">
        <f>IF(LEN(L1498)&gt;0,F1498+G1498+I1498+J1498,"")</f>
        <v/>
      </c>
      <c r="N1498" s="591"/>
      <c r="O1498" s="597"/>
    </row>
    <row r="1499" spans="1:15" ht="12.75" customHeight="1">
      <c r="A1499" s="598">
        <v>0</v>
      </c>
      <c r="B1499" s="599"/>
      <c r="C1499" s="599"/>
      <c r="D1499" s="600"/>
      <c r="E1499" s="601"/>
      <c r="F1499" s="601"/>
      <c r="G1499" s="601"/>
      <c r="H1499" s="601"/>
      <c r="I1499" s="601"/>
      <c r="J1499" s="601"/>
      <c r="K1499" s="601"/>
      <c r="L1499" s="600"/>
      <c r="M1499" s="601"/>
      <c r="N1499" s="602"/>
      <c r="O1499" s="597"/>
    </row>
    <row r="1500" spans="1:15" ht="12.75" customHeight="1">
      <c r="O1500" s="597"/>
    </row>
    <row r="1501" spans="1:15" ht="12.75" customHeight="1">
      <c r="A1501" s="571"/>
      <c r="B1501" s="514"/>
      <c r="C1501" s="514"/>
      <c r="D1501" s="514">
        <v>2022</v>
      </c>
      <c r="E1501" s="571"/>
      <c r="F1501" s="519"/>
      <c r="G1501" s="519"/>
      <c r="H1501" s="435" t="str">
        <f t="shared" ref="H1501:H1502" ca="1" si="83">IF(A1501&lt;&gt;"",IF(INDIRECT(ADDRESS(ROW()-1,8))="",ROUND(SUM(INDIRECT(ADDRESS(ROW()-2,8)),F1501,-G1501),2),ROUND(SUM(INDIRECT(ADDRESS(ROW()-1,8)),F1501,-G1501),2)),"")</f>
        <v/>
      </c>
      <c r="I1501" s="519"/>
      <c r="J1501" s="519"/>
      <c r="K1501" s="436" t="str">
        <f t="shared" ref="K1501:K1502" ca="1" si="84">IF(A1501&lt;&gt;"",IF(INDIRECT(ADDRESS(ROW()-1,11))="",ROUND(SUM(INDIRECT(ADDRESS(ROW()-2,11)),I1501,-J1501),2),ROUND(SUM(INDIRECT(ADDRESS(ROW()-1,11)),I1501,-J1501),2)),"")</f>
        <v/>
      </c>
      <c r="L1501" s="516"/>
      <c r="M1501" s="523" t="str">
        <f t="shared" ref="M1501" si="85">IF(LEN(L1501)&gt;0,F1501+G1501+I1501+J1501,"")</f>
        <v/>
      </c>
      <c r="N1501" s="591"/>
      <c r="O1501" s="597"/>
    </row>
    <row r="1502" spans="1:15" ht="12.75" customHeight="1">
      <c r="A1502" s="571"/>
      <c r="B1502" s="514"/>
      <c r="C1502" s="514"/>
      <c r="D1502" s="514">
        <v>2022</v>
      </c>
      <c r="E1502" s="571"/>
      <c r="F1502" s="519"/>
      <c r="G1502" s="519"/>
      <c r="H1502" s="435" t="str">
        <f t="shared" ca="1" si="83"/>
        <v/>
      </c>
      <c r="I1502" s="519"/>
      <c r="J1502" s="519"/>
      <c r="K1502" s="436" t="str">
        <f t="shared" ca="1" si="84"/>
        <v/>
      </c>
      <c r="L1502" s="516"/>
      <c r="M1502" s="523" t="str">
        <f>IF(LEN(L1502)&gt;0,F1502+G1502+I1502+J1502,"")</f>
        <v/>
      </c>
      <c r="N1502" s="591"/>
      <c r="O1502" s="597"/>
    </row>
    <row r="1503" spans="1:15" ht="9.9499999999999993" customHeight="1">
      <c r="A1503" s="598">
        <v>0</v>
      </c>
      <c r="B1503" s="599"/>
      <c r="C1503" s="599"/>
      <c r="D1503" s="600"/>
      <c r="E1503" s="601"/>
      <c r="F1503" s="601"/>
      <c r="G1503" s="601"/>
      <c r="H1503" s="601"/>
      <c r="I1503" s="601"/>
      <c r="J1503" s="601"/>
      <c r="K1503" s="601"/>
      <c r="L1503" s="600"/>
      <c r="M1503" s="601"/>
      <c r="N1503" s="602"/>
      <c r="O1503" s="603"/>
    </row>
  </sheetData>
  <mergeCells count="11">
    <mergeCell ref="E11:N11"/>
    <mergeCell ref="E12:N12"/>
    <mergeCell ref="A2:N2"/>
    <mergeCell ref="A3:N3"/>
    <mergeCell ref="H4:N5"/>
    <mergeCell ref="B8:C9"/>
    <mergeCell ref="E8:E9"/>
    <mergeCell ref="F8:H8"/>
    <mergeCell ref="I8:K8"/>
    <mergeCell ref="L8:M8"/>
    <mergeCell ref="N8:N9"/>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83A8-0104-42FF-A26B-88FC08D804AD}">
  <sheetPr codeName="Foglio12"/>
  <dimension ref="A1:G195"/>
  <sheetViews>
    <sheetView workbookViewId="0"/>
  </sheetViews>
  <sheetFormatPr defaultRowHeight="15"/>
  <cols>
    <col min="1" max="1" width="72.7109375" customWidth="1"/>
    <col min="2" max="3" width="8.28515625" customWidth="1"/>
    <col min="4" max="4" width="12.7109375" customWidth="1"/>
    <col min="5" max="6" width="0" hidden="1" customWidth="1"/>
    <col min="7" max="7" width="1.7109375" customWidth="1"/>
  </cols>
  <sheetData>
    <row r="1" spans="1:7" ht="12.75" customHeight="1">
      <c r="A1" s="604"/>
      <c r="B1" s="604"/>
      <c r="C1" s="604"/>
      <c r="D1" s="604"/>
      <c r="E1" s="604"/>
      <c r="F1" s="605">
        <f>SUMIFS(F12:F88,iPCU!E12:E88,"&gt;0")</f>
        <v>8550</v>
      </c>
      <c r="G1" s="260">
        <v>0</v>
      </c>
    </row>
    <row r="2" spans="1:7" hidden="1">
      <c r="A2" s="261"/>
      <c r="B2" s="261"/>
      <c r="C2" s="261"/>
      <c r="D2" s="261"/>
      <c r="E2" s="261"/>
      <c r="F2" s="261"/>
      <c r="G2" s="260"/>
    </row>
    <row r="3" spans="1:7" hidden="1">
      <c r="A3" s="261"/>
      <c r="B3" s="261"/>
      <c r="C3" s="261"/>
      <c r="D3" s="261"/>
      <c r="E3" s="261"/>
      <c r="F3" s="261"/>
      <c r="G3" s="260"/>
    </row>
    <row r="4" spans="1:7" hidden="1">
      <c r="A4" s="261"/>
      <c r="B4" s="261"/>
      <c r="C4" s="261"/>
      <c r="D4" s="261"/>
      <c r="E4" s="261"/>
      <c r="F4" s="261"/>
      <c r="G4" s="260"/>
    </row>
    <row r="5" spans="1:7" hidden="1">
      <c r="A5" s="261"/>
      <c r="B5" s="261"/>
      <c r="C5" s="261"/>
      <c r="D5" s="261"/>
      <c r="E5" s="261"/>
      <c r="F5" s="261"/>
      <c r="G5" s="260"/>
    </row>
    <row r="6" spans="1:7" hidden="1">
      <c r="A6" s="261"/>
      <c r="B6" s="261"/>
      <c r="C6" s="261"/>
      <c r="D6" s="261"/>
      <c r="E6" s="261"/>
      <c r="F6" s="261"/>
      <c r="G6" s="260"/>
    </row>
    <row r="7" spans="1:7" ht="18" customHeight="1">
      <c r="A7" s="606" t="str">
        <f>'iP1'!A5</f>
        <v>Condominio "PROTOTIPO"</v>
      </c>
      <c r="B7" s="607"/>
      <c r="C7" s="607"/>
      <c r="D7" s="607"/>
      <c r="E7" s="607"/>
      <c r="F7" s="607"/>
      <c r="G7" s="260"/>
    </row>
    <row r="8" spans="1:7" ht="18" customHeight="1">
      <c r="A8" s="608" t="e" cm="1">
        <f t="array" aca="1" ref="A8" ca="1">"PREVENTIVO DELLE SPESE PER L'ESERCIZIO " &amp; annoesercizio()</f>
        <v>#NAME?</v>
      </c>
      <c r="B8" s="608"/>
      <c r="C8" s="608"/>
      <c r="D8" s="608"/>
      <c r="E8" s="608"/>
      <c r="F8" s="608"/>
      <c r="G8" s="609"/>
    </row>
    <row r="9" spans="1:7" ht="15" customHeight="1">
      <c r="A9" s="1162" t="s">
        <v>1918</v>
      </c>
      <c r="B9" s="1164" t="s">
        <v>678</v>
      </c>
      <c r="C9" s="1164" t="s">
        <v>679</v>
      </c>
      <c r="D9" s="610" t="s">
        <v>1919</v>
      </c>
      <c r="E9" s="611" t="s">
        <v>1920</v>
      </c>
      <c r="F9" s="612"/>
      <c r="G9" s="260"/>
    </row>
    <row r="10" spans="1:7" ht="15" customHeight="1">
      <c r="A10" s="1163"/>
      <c r="B10" s="1165"/>
      <c r="C10" s="1165"/>
      <c r="D10" s="610" t="s">
        <v>1921</v>
      </c>
      <c r="E10" s="610" t="s">
        <v>1922</v>
      </c>
      <c r="F10" s="610" t="s">
        <v>1923</v>
      </c>
      <c r="G10" s="260"/>
    </row>
    <row r="11" spans="1:7" ht="12.75" customHeight="1">
      <c r="A11" s="613" t="str">
        <f>iPCU!A11</f>
        <v>SPESE GENERALI</v>
      </c>
      <c r="B11" s="614"/>
      <c r="C11" s="615">
        <f>iPCU!C11</f>
        <v>0</v>
      </c>
      <c r="D11" s="616">
        <f>SUMIFS(D12:D26,C12:C26,"=?")</f>
        <v>3940</v>
      </c>
      <c r="E11" s="617"/>
      <c r="F11" s="617"/>
      <c r="G11" s="260"/>
    </row>
    <row r="12" spans="1:7" ht="12" customHeight="1">
      <c r="A12" s="618" t="str">
        <f>iPCU!A12</f>
        <v xml:space="preserve">ASSICURAZIONE FABBRICATO </v>
      </c>
      <c r="B12" s="619" t="str">
        <f>iPCU!B12</f>
        <v>S.01.01</v>
      </c>
      <c r="C12" s="620" t="str">
        <f>iPCU!C12</f>
        <v>A</v>
      </c>
      <c r="D12" s="621">
        <v>10</v>
      </c>
      <c r="E12" s="622">
        <f>D12*iPCU!D12</f>
        <v>10</v>
      </c>
      <c r="F12" s="622">
        <f>D12*iPCU!E12</f>
        <v>0</v>
      </c>
      <c r="G12" s="260"/>
    </row>
    <row r="13" spans="1:7" ht="12" customHeight="1">
      <c r="A13" s="618" t="str">
        <f>iPCU!A13</f>
        <v>CANCELLERIA</v>
      </c>
      <c r="B13" s="619" t="str">
        <f>iPCU!B13</f>
        <v>S.01.02</v>
      </c>
      <c r="C13" s="620" t="str">
        <f>iPCU!C13</f>
        <v>A</v>
      </c>
      <c r="D13" s="621">
        <v>50</v>
      </c>
      <c r="E13" s="622">
        <f>D13*iPCU!D13</f>
        <v>50</v>
      </c>
      <c r="F13" s="622">
        <f>D13*iPCU!E13</f>
        <v>0</v>
      </c>
      <c r="G13" s="260"/>
    </row>
    <row r="14" spans="1:7" ht="12" customHeight="1">
      <c r="A14" s="618" t="str">
        <f>iPCU!A14</f>
        <v xml:space="preserve">POSTALI, TELEGRAFICHE, TELEFONICHE E WEB </v>
      </c>
      <c r="B14" s="619" t="str">
        <f>iPCU!B14</f>
        <v>S.01.03</v>
      </c>
      <c r="C14" s="620" t="str">
        <f>iPCU!C14</f>
        <v>A</v>
      </c>
      <c r="D14" s="621">
        <v>20</v>
      </c>
      <c r="E14" s="622">
        <f>D14*iPCU!D14</f>
        <v>20</v>
      </c>
      <c r="F14" s="622">
        <f>D14*iPCU!E14</f>
        <v>0</v>
      </c>
      <c r="G14" s="260"/>
    </row>
    <row r="15" spans="1:7" ht="12" customHeight="1">
      <c r="A15" s="618" t="str">
        <f>iPCU!A15</f>
        <v xml:space="preserve">DIRITTI BOLLI TASSE </v>
      </c>
      <c r="B15" s="619" t="str">
        <f>iPCU!B15</f>
        <v>S.01.04</v>
      </c>
      <c r="C15" s="620" t="str">
        <f>iPCU!C15</f>
        <v>A</v>
      </c>
      <c r="D15" s="621">
        <v>30</v>
      </c>
      <c r="E15" s="622">
        <f>D15*iPCU!D15</f>
        <v>30</v>
      </c>
      <c r="F15" s="622">
        <f>D15*iPCU!E15</f>
        <v>0</v>
      </c>
      <c r="G15" s="260"/>
    </row>
    <row r="16" spans="1:7" ht="12" customHeight="1">
      <c r="A16" s="618" t="str">
        <f>iPCU!A16</f>
        <v>SPESE PER ADEMPIMENTI FISCALI</v>
      </c>
      <c r="B16" s="619" t="str">
        <f>iPCU!B16</f>
        <v>S.01.05</v>
      </c>
      <c r="C16" s="620" t="str">
        <f>iPCU!C16</f>
        <v>A</v>
      </c>
      <c r="D16" s="621">
        <v>80</v>
      </c>
      <c r="E16" s="622">
        <f>D16*iPCU!D16</f>
        <v>80</v>
      </c>
      <c r="F16" s="622">
        <f>D16*iPCU!E16</f>
        <v>0</v>
      </c>
      <c r="G16" s="260"/>
    </row>
    <row r="17" spans="1:7" ht="12" customHeight="1">
      <c r="A17" s="618" t="str">
        <f>iPCU!A17</f>
        <v>COMPENSI AMMINISTRATORE</v>
      </c>
      <c r="B17" s="619" t="str">
        <f>iPCU!B17</f>
        <v>S.01.06</v>
      </c>
      <c r="C17" s="620" t="str">
        <f>iPCU!C17</f>
        <v>A</v>
      </c>
      <c r="D17" s="621">
        <v>1400</v>
      </c>
      <c r="E17" s="622">
        <f>D17*iPCU!D17</f>
        <v>1400</v>
      </c>
      <c r="F17" s="622">
        <f>D17*iPCU!E17</f>
        <v>0</v>
      </c>
      <c r="G17" s="260"/>
    </row>
    <row r="18" spans="1:7" ht="12" customHeight="1">
      <c r="A18" s="618" t="str">
        <f>iPCU!A18</f>
        <v>COMPENSI A TERZI (consulenti, ...)</v>
      </c>
      <c r="B18" s="619" t="str">
        <f>iPCU!B18</f>
        <v>S.01.07</v>
      </c>
      <c r="C18" s="620" t="str">
        <f>iPCU!C18</f>
        <v>A</v>
      </c>
      <c r="D18" s="621">
        <v>350</v>
      </c>
      <c r="E18" s="622">
        <f>D18*iPCU!D18</f>
        <v>350</v>
      </c>
      <c r="F18" s="622">
        <f>D18*iPCU!E18</f>
        <v>0</v>
      </c>
      <c r="G18" s="260"/>
    </row>
    <row r="19" spans="1:7" ht="12" customHeight="1">
      <c r="A19" s="618" t="str">
        <f>iPCU!A19</f>
        <v>SPESE LEGALI, CONTRATTUALI e RECUPERO CREDITI</v>
      </c>
      <c r="B19" s="619" t="str">
        <f>iPCU!B19</f>
        <v>S.01.08</v>
      </c>
      <c r="C19" s="620" t="str">
        <f>iPCU!C19</f>
        <v>A</v>
      </c>
      <c r="D19" s="621">
        <v>1600</v>
      </c>
      <c r="E19" s="622">
        <f>D19*iPCU!D19</f>
        <v>1600</v>
      </c>
      <c r="F19" s="622">
        <f>D19*iPCU!E19</f>
        <v>0</v>
      </c>
      <c r="G19" s="260"/>
    </row>
    <row r="20" spans="1:7" ht="12" customHeight="1">
      <c r="A20" s="618" t="str">
        <f>iPCU!A20</f>
        <v>ONERI E SPESE BANCARIE</v>
      </c>
      <c r="B20" s="619" t="str">
        <f>iPCU!B20</f>
        <v>S.01.09</v>
      </c>
      <c r="C20" s="620" t="str">
        <f>iPCU!C20</f>
        <v>A</v>
      </c>
      <c r="D20" s="621">
        <v>320</v>
      </c>
      <c r="E20" s="622">
        <f>D20*iPCU!D20</f>
        <v>320</v>
      </c>
      <c r="F20" s="622">
        <f>D20*iPCU!E20</f>
        <v>0</v>
      </c>
      <c r="G20" s="260"/>
    </row>
    <row r="21" spans="1:7" ht="12" customHeight="1">
      <c r="A21" s="618" t="str">
        <f>iPCU!A21</f>
        <v>ALTRE SPESE GENERALI</v>
      </c>
      <c r="B21" s="619" t="str">
        <f>iPCU!B21</f>
        <v>S.01.10</v>
      </c>
      <c r="C21" s="620" t="str">
        <f>iPCU!C21</f>
        <v>A</v>
      </c>
      <c r="D21" s="621">
        <v>20</v>
      </c>
      <c r="E21" s="622">
        <f>D21*iPCU!D21</f>
        <v>20</v>
      </c>
      <c r="F21" s="622">
        <f>D21*iPCU!E21</f>
        <v>0</v>
      </c>
      <c r="G21" s="260"/>
    </row>
    <row r="22" spans="1:7" ht="12" customHeight="1">
      <c r="A22" s="618" t="str">
        <f>iPCU!A22</f>
        <v>VARIE IMPREVISTE ED ALTRE SPESE DOCUMENTATE INQUILINO</v>
      </c>
      <c r="B22" s="619" t="str">
        <f>iPCU!B22</f>
        <v>S.01.11</v>
      </c>
      <c r="C22" s="620" t="str">
        <f>iPCU!C22</f>
        <v>A</v>
      </c>
      <c r="D22" s="621">
        <v>30</v>
      </c>
      <c r="E22" s="622">
        <f>D22*iPCU!D22</f>
        <v>0</v>
      </c>
      <c r="F22" s="622">
        <f>D22*iPCU!E22</f>
        <v>0</v>
      </c>
      <c r="G22" s="260"/>
    </row>
    <row r="23" spans="1:7" ht="12" customHeight="1">
      <c r="A23" s="618" t="str">
        <f>iPCU!A23</f>
        <v>VARIE IMPREVISTE ED ALTRE SPESE DOCUMENTATE PROPRIETARIO</v>
      </c>
      <c r="B23" s="619" t="str">
        <f>iPCU!B23</f>
        <v>S.01.12</v>
      </c>
      <c r="C23" s="620" t="str">
        <f>iPCU!C23</f>
        <v>A</v>
      </c>
      <c r="D23" s="621">
        <v>30</v>
      </c>
      <c r="E23" s="622">
        <f>D23*iPCU!D23</f>
        <v>0</v>
      </c>
      <c r="F23" s="622">
        <f>D23*iPCU!E23</f>
        <v>0</v>
      </c>
      <c r="G23" s="260"/>
    </row>
    <row r="24" spans="1:7" hidden="1">
      <c r="A24" s="618">
        <f>iPCU!A24</f>
        <v>0</v>
      </c>
      <c r="B24" s="619" t="str">
        <f>iPCU!B24</f>
        <v>S.01.13</v>
      </c>
      <c r="C24" s="620">
        <f>iPCU!C24</f>
        <v>0</v>
      </c>
      <c r="D24" s="621">
        <v>0</v>
      </c>
      <c r="E24" s="622">
        <f>D24*iPCU!D24</f>
        <v>0</v>
      </c>
      <c r="F24" s="622">
        <f>D24*iPCU!E24</f>
        <v>0</v>
      </c>
      <c r="G24" s="260"/>
    </row>
    <row r="25" spans="1:7" hidden="1">
      <c r="A25" s="618">
        <f>iPCU!A25</f>
        <v>0</v>
      </c>
      <c r="B25" s="619" t="str">
        <f>iPCU!B25</f>
        <v>S.01.14</v>
      </c>
      <c r="C25" s="620">
        <f>iPCU!C25</f>
        <v>0</v>
      </c>
      <c r="D25" s="621">
        <v>0</v>
      </c>
      <c r="E25" s="622">
        <f>D25*iPCU!D25</f>
        <v>0</v>
      </c>
      <c r="F25" s="622">
        <f>D25*iPCU!E25</f>
        <v>0</v>
      </c>
      <c r="G25" s="260"/>
    </row>
    <row r="26" spans="1:7" hidden="1">
      <c r="A26" s="618">
        <f>iPCU!A26</f>
        <v>0</v>
      </c>
      <c r="B26" s="619" t="str">
        <f>iPCU!B26</f>
        <v>S.01.15</v>
      </c>
      <c r="C26" s="620">
        <f>iPCU!C26</f>
        <v>0</v>
      </c>
      <c r="D26" s="621"/>
      <c r="E26" s="622">
        <f>D26*iPCU!D26</f>
        <v>0</v>
      </c>
      <c r="F26" s="622">
        <f>D26*iPCU!E26</f>
        <v>0</v>
      </c>
      <c r="G26" s="260"/>
    </row>
    <row r="27" spans="1:7" ht="12" customHeight="1">
      <c r="A27" s="613" t="str">
        <f>iPCU!A27</f>
        <v>PULIZIE</v>
      </c>
      <c r="B27" s="614"/>
      <c r="C27" s="615">
        <f>iPCU!C27</f>
        <v>0</v>
      </c>
      <c r="D27" s="616">
        <f>SUMIFS(D28:D37,C28:C37,"=?")</f>
        <v>1550</v>
      </c>
      <c r="E27" s="617">
        <v>0</v>
      </c>
      <c r="F27" s="617">
        <v>0</v>
      </c>
      <c r="G27" s="260"/>
    </row>
    <row r="28" spans="1:7" ht="12" customHeight="1">
      <c r="A28" s="618" t="str">
        <f>iPCU!A28</f>
        <v>PULIZIA INTERCAPEDINI E PARTI COMUNI</v>
      </c>
      <c r="B28" s="619" t="str">
        <f>iPCU!B28</f>
        <v>S.02.01</v>
      </c>
      <c r="C28" s="620" t="str">
        <f>iPCU!C28</f>
        <v>A</v>
      </c>
      <c r="D28" s="621">
        <v>150</v>
      </c>
      <c r="E28" s="622">
        <f>D28*iPCU!D28</f>
        <v>0</v>
      </c>
      <c r="F28" s="622">
        <f>D28*iPCU!E28</f>
        <v>150</v>
      </c>
      <c r="G28" s="260"/>
    </row>
    <row r="29" spans="1:7" ht="12" customHeight="1">
      <c r="A29" s="618" t="str">
        <f>iPCU!A29</f>
        <v>PULIZIA SCALE E ANDRONE  civico 38</v>
      </c>
      <c r="B29" s="619" t="str">
        <f>iPCU!B29</f>
        <v>S.02.02</v>
      </c>
      <c r="C29" s="620" t="str">
        <f>iPCU!C29</f>
        <v>B</v>
      </c>
      <c r="D29" s="621">
        <v>400</v>
      </c>
      <c r="E29" s="622">
        <f>D29*iPCU!D29</f>
        <v>0</v>
      </c>
      <c r="F29" s="622">
        <f>D29*iPCU!E29</f>
        <v>400</v>
      </c>
      <c r="G29" s="260"/>
    </row>
    <row r="30" spans="1:7" ht="12" customHeight="1">
      <c r="A30" s="618" t="str">
        <f>iPCU!A30</f>
        <v>PULIZIA SCALE E ANDRONE  civico 30</v>
      </c>
      <c r="B30" s="619" t="str">
        <f>iPCU!B30</f>
        <v>S.02.03</v>
      </c>
      <c r="C30" s="620" t="str">
        <f>iPCU!C30</f>
        <v>C</v>
      </c>
      <c r="D30" s="621">
        <v>400</v>
      </c>
      <c r="E30" s="622">
        <f>D30*iPCU!D30</f>
        <v>0</v>
      </c>
      <c r="F30" s="622">
        <f>D30*iPCU!E30</f>
        <v>400</v>
      </c>
      <c r="G30" s="260"/>
    </row>
    <row r="31" spans="1:7" ht="12" customHeight="1">
      <c r="A31" s="618" t="str">
        <f>iPCU!A31</f>
        <v>PULIZIA SCALE E ANDRONE  civico 22</v>
      </c>
      <c r="B31" s="619" t="str">
        <f>iPCU!B31</f>
        <v>S.02.04</v>
      </c>
      <c r="C31" s="620" t="str">
        <f>iPCU!C31</f>
        <v>D</v>
      </c>
      <c r="D31" s="621">
        <v>400</v>
      </c>
      <c r="E31" s="622">
        <f>D31*iPCU!D31</f>
        <v>0</v>
      </c>
      <c r="F31" s="622">
        <f>D31*iPCU!E31</f>
        <v>0</v>
      </c>
      <c r="G31" s="260"/>
    </row>
    <row r="32" spans="1:7" ht="12" customHeight="1">
      <c r="A32" s="618" t="str">
        <f>iPCU!A32</f>
        <v>PULIZIA PORTICO</v>
      </c>
      <c r="B32" s="619" t="str">
        <f>iPCU!B32</f>
        <v>S.02.05</v>
      </c>
      <c r="C32" s="620" t="str">
        <f>iPCU!C32</f>
        <v>E</v>
      </c>
      <c r="D32" s="621">
        <v>100</v>
      </c>
      <c r="E32" s="622">
        <f>D32*iPCU!D32</f>
        <v>0</v>
      </c>
      <c r="F32" s="622">
        <f>D32*iPCU!E32</f>
        <v>0</v>
      </c>
      <c r="G32" s="260"/>
    </row>
    <row r="33" spans="1:7" ht="12" customHeight="1">
      <c r="A33" s="618" t="str">
        <f>iPCU!A33</f>
        <v>PULIZIA TUNNEL</v>
      </c>
      <c r="B33" s="619" t="str">
        <f>iPCU!B33</f>
        <v>S.02.06</v>
      </c>
      <c r="C33" s="620" t="str">
        <f>iPCU!C33</f>
        <v>F</v>
      </c>
      <c r="D33" s="621">
        <v>100</v>
      </c>
      <c r="E33" s="622">
        <f>D33*iPCU!D33</f>
        <v>0</v>
      </c>
      <c r="F33" s="622">
        <f>D33*iPCU!E33</f>
        <v>0</v>
      </c>
      <c r="G33" s="260"/>
    </row>
    <row r="34" spans="1:7" hidden="1">
      <c r="A34" s="618">
        <f>iPCU!A34</f>
        <v>0</v>
      </c>
      <c r="B34" s="619" t="str">
        <f>iPCU!B34</f>
        <v>S.02.07</v>
      </c>
      <c r="C34" s="620">
        <f>iPCU!C34</f>
        <v>0</v>
      </c>
      <c r="D34" s="621"/>
      <c r="E34" s="622">
        <f>D34*iPCU!D34</f>
        <v>0</v>
      </c>
      <c r="F34" s="622">
        <f>D34*iPCU!E34</f>
        <v>0</v>
      </c>
      <c r="G34" s="260"/>
    </row>
    <row r="35" spans="1:7" hidden="1">
      <c r="A35" s="618">
        <f>iPCU!A35</f>
        <v>0</v>
      </c>
      <c r="B35" s="619" t="str">
        <f>iPCU!B35</f>
        <v>S.02.08</v>
      </c>
      <c r="C35" s="620">
        <f>iPCU!C35</f>
        <v>0</v>
      </c>
      <c r="D35" s="621"/>
      <c r="E35" s="622">
        <f>D35*iPCU!D35</f>
        <v>0</v>
      </c>
      <c r="F35" s="622">
        <f>D35*iPCU!E35</f>
        <v>0</v>
      </c>
      <c r="G35" s="260"/>
    </row>
    <row r="36" spans="1:7" hidden="1">
      <c r="A36" s="618">
        <f>iPCU!A36</f>
        <v>0</v>
      </c>
      <c r="B36" s="619" t="str">
        <f>iPCU!B36</f>
        <v>S.02.09</v>
      </c>
      <c r="C36" s="620">
        <f>iPCU!C36</f>
        <v>0</v>
      </c>
      <c r="D36" s="621"/>
      <c r="E36" s="622">
        <f>D36*iPCU!D36</f>
        <v>0</v>
      </c>
      <c r="F36" s="622">
        <f>D36*iPCU!E36</f>
        <v>0</v>
      </c>
      <c r="G36" s="260"/>
    </row>
    <row r="37" spans="1:7" hidden="1">
      <c r="A37" s="618">
        <f>iPCU!A37</f>
        <v>0</v>
      </c>
      <c r="B37" s="619" t="str">
        <f>iPCU!B37</f>
        <v>S.02.10</v>
      </c>
      <c r="C37" s="620">
        <f>iPCU!C37</f>
        <v>0</v>
      </c>
      <c r="D37" s="621"/>
      <c r="E37" s="622">
        <f>D37*iPCU!D37</f>
        <v>0</v>
      </c>
      <c r="F37" s="622">
        <f>D37*iPCU!E37</f>
        <v>0</v>
      </c>
      <c r="G37" s="260"/>
    </row>
    <row r="38" spans="1:7" ht="12" customHeight="1">
      <c r="A38" s="613" t="str">
        <f>iPCU!A38</f>
        <v>MANUTENZIONE ORDINARIA</v>
      </c>
      <c r="B38" s="614"/>
      <c r="C38" s="615">
        <f>iPCU!C38</f>
        <v>0</v>
      </c>
      <c r="D38" s="616">
        <f>SUMIFS(D39:D48,C39:C48,"=?")</f>
        <v>3010</v>
      </c>
      <c r="E38" s="617"/>
      <c r="F38" s="617"/>
      <c r="G38" s="260"/>
    </row>
    <row r="39" spans="1:7" ht="12" customHeight="1">
      <c r="A39" s="618" t="str">
        <f>iPCU!A39</f>
        <v>CANCELLO BOX e IMPIANTI RELATIVI AL TUNNEL</v>
      </c>
      <c r="B39" s="619" t="str">
        <f>iPCU!B39</f>
        <v>S.03.01</v>
      </c>
      <c r="C39" s="620" t="str">
        <f>iPCU!C39</f>
        <v>F</v>
      </c>
      <c r="D39" s="621">
        <v>100</v>
      </c>
      <c r="E39" s="622">
        <f>D39*iPCU!D39</f>
        <v>0</v>
      </c>
      <c r="F39" s="622">
        <f>D39*iPCU!E39</f>
        <v>100</v>
      </c>
      <c r="G39" s="260"/>
    </row>
    <row r="40" spans="1:7" ht="12" customHeight="1">
      <c r="A40" s="618" t="str">
        <f>iPCU!A40</f>
        <v>OPERE EDILI ED IMPIANTISTICHE - Scala A - civico 38 (tab. B)</v>
      </c>
      <c r="B40" s="619" t="str">
        <f>iPCU!B40</f>
        <v>S.03.02</v>
      </c>
      <c r="C40" s="620" t="str">
        <f>iPCU!C40</f>
        <v>B</v>
      </c>
      <c r="D40" s="621">
        <v>120</v>
      </c>
      <c r="E40" s="622">
        <f>D40*iPCU!D40</f>
        <v>0</v>
      </c>
      <c r="F40" s="622">
        <f>D40*iPCU!E40</f>
        <v>120</v>
      </c>
      <c r="G40" s="260"/>
    </row>
    <row r="41" spans="1:7" ht="12" customHeight="1">
      <c r="A41" s="618" t="str">
        <f>iPCU!A41</f>
        <v>OPERE EDILI ED IMPIANTISTICHE - Scala B - civico 30 (tab. C)</v>
      </c>
      <c r="B41" s="619" t="str">
        <f>iPCU!B41</f>
        <v>S.03.03</v>
      </c>
      <c r="C41" s="620" t="str">
        <f>iPCU!C41</f>
        <v>C</v>
      </c>
      <c r="D41" s="621">
        <v>120</v>
      </c>
      <c r="E41" s="622">
        <f>D41*iPCU!D41</f>
        <v>0</v>
      </c>
      <c r="F41" s="622">
        <f>D41*iPCU!E41</f>
        <v>120</v>
      </c>
      <c r="G41" s="260"/>
    </row>
    <row r="42" spans="1:7" ht="12" customHeight="1">
      <c r="A42" s="618" t="str">
        <f>iPCU!A42</f>
        <v>OPERE EDILI ED IMPIANTISTICHE - Scala C - civico 22 (tab. C)</v>
      </c>
      <c r="B42" s="619" t="str">
        <f>iPCU!B42</f>
        <v>S.03.04</v>
      </c>
      <c r="C42" s="620" t="str">
        <f>iPCU!C42</f>
        <v>D</v>
      </c>
      <c r="D42" s="621">
        <v>120</v>
      </c>
      <c r="E42" s="622">
        <f>D42*iPCU!D42</f>
        <v>0</v>
      </c>
      <c r="F42" s="622">
        <f>D42*iPCU!E42</f>
        <v>120</v>
      </c>
      <c r="G42" s="260"/>
    </row>
    <row r="43" spans="1:7" ht="12" customHeight="1">
      <c r="A43" s="618" t="str">
        <f>iPCU!A43</f>
        <v>ASCENSORE - Scala A - civico 38 (tab. B)</v>
      </c>
      <c r="B43" s="619" t="str">
        <f>iPCU!B43</f>
        <v>S.03.05</v>
      </c>
      <c r="C43" s="620" t="str">
        <f>iPCU!C43</f>
        <v>B</v>
      </c>
      <c r="D43" s="621">
        <v>850</v>
      </c>
      <c r="E43" s="622">
        <f>D43*iPCU!D43</f>
        <v>0</v>
      </c>
      <c r="F43" s="622">
        <f>D43*iPCU!E43</f>
        <v>850</v>
      </c>
      <c r="G43" s="260"/>
    </row>
    <row r="44" spans="1:7" ht="12" customHeight="1">
      <c r="A44" s="618" t="str">
        <f>iPCU!A44</f>
        <v>ASCENSORE - Scala B - civico 30 (tab. C)</v>
      </c>
      <c r="B44" s="619" t="str">
        <f>iPCU!B44</f>
        <v>S.03.06</v>
      </c>
      <c r="C44" s="620" t="str">
        <f>iPCU!C44</f>
        <v>C</v>
      </c>
      <c r="D44" s="621">
        <v>850</v>
      </c>
      <c r="E44" s="622">
        <f>D44*iPCU!D44</f>
        <v>0</v>
      </c>
      <c r="F44" s="622">
        <f>D44*iPCU!E44</f>
        <v>0</v>
      </c>
      <c r="G44" s="260"/>
    </row>
    <row r="45" spans="1:7" ht="12" customHeight="1">
      <c r="A45" s="618" t="str">
        <f>iPCU!A45</f>
        <v xml:space="preserve"> ASCENSORE - Scala C - civico 22 (tab. D)</v>
      </c>
      <c r="B45" s="619" t="str">
        <f>iPCU!B45</f>
        <v>S.03.07</v>
      </c>
      <c r="C45" s="620" t="str">
        <f>iPCU!C45</f>
        <v>D</v>
      </c>
      <c r="D45" s="621">
        <v>850</v>
      </c>
      <c r="E45" s="622">
        <f>D45*iPCU!D45</f>
        <v>0</v>
      </c>
      <c r="F45" s="622">
        <f>D45*iPCU!E45</f>
        <v>0</v>
      </c>
      <c r="G45" s="260"/>
    </row>
    <row r="46" spans="1:7" hidden="1">
      <c r="A46" s="618">
        <f>iPCU!A46</f>
        <v>0</v>
      </c>
      <c r="B46" s="619" t="str">
        <f>iPCU!B46</f>
        <v>S.03.08</v>
      </c>
      <c r="C46" s="620">
        <f>iPCU!C46</f>
        <v>0</v>
      </c>
      <c r="D46" s="621"/>
      <c r="E46" s="622">
        <f>D46*iPCU!D46</f>
        <v>0</v>
      </c>
      <c r="F46" s="622">
        <f>D46*iPCU!E46</f>
        <v>0</v>
      </c>
      <c r="G46" s="260"/>
    </row>
    <row r="47" spans="1:7" hidden="1">
      <c r="A47" s="618">
        <f>iPCU!A47</f>
        <v>0</v>
      </c>
      <c r="B47" s="619" t="str">
        <f>iPCU!B47</f>
        <v>S.03.09</v>
      </c>
      <c r="C47" s="620">
        <f>iPCU!C47</f>
        <v>0</v>
      </c>
      <c r="D47" s="621"/>
      <c r="E47" s="622">
        <f>D47*iPCU!D47</f>
        <v>0</v>
      </c>
      <c r="F47" s="622">
        <f>D47*iPCU!E47</f>
        <v>0</v>
      </c>
      <c r="G47" s="260"/>
    </row>
    <row r="48" spans="1:7" hidden="1">
      <c r="A48" s="618">
        <f>iPCU!A48</f>
        <v>0</v>
      </c>
      <c r="B48" s="619" t="str">
        <f>iPCU!B48</f>
        <v>S.03.10</v>
      </c>
      <c r="C48" s="620">
        <f>iPCU!C48</f>
        <v>0</v>
      </c>
      <c r="D48" s="621">
        <v>0</v>
      </c>
      <c r="E48" s="622">
        <f>D48*iPCU!D48</f>
        <v>0</v>
      </c>
      <c r="F48" s="622">
        <f>D48*iPCU!E48</f>
        <v>0</v>
      </c>
      <c r="G48" s="260"/>
    </row>
    <row r="49" spans="1:7" ht="12" customHeight="1">
      <c r="A49" s="613" t="str">
        <f>iPCU!A49</f>
        <v>CONSUMI DI ENERGIA</v>
      </c>
      <c r="B49" s="614"/>
      <c r="C49" s="615">
        <f>iPCU!C49</f>
        <v>0</v>
      </c>
      <c r="D49" s="616">
        <f>SUMIFS(D50:D59,C50:C59,"=?")</f>
        <v>4550</v>
      </c>
      <c r="E49" s="617"/>
      <c r="F49" s="617"/>
      <c r="G49" s="260"/>
    </row>
    <row r="50" spans="1:7" ht="12" customHeight="1">
      <c r="A50" s="618" t="str">
        <f>iPCU!A50</f>
        <v>ENERGIA ILLUMINAZIONE E ALIMENTAZIONE ASCENSORE - Scala A - civico 38</v>
      </c>
      <c r="B50" s="619" t="str">
        <f>iPCU!B50</f>
        <v>S.04.01</v>
      </c>
      <c r="C50" s="620" t="str">
        <f>iPCU!C50</f>
        <v>B</v>
      </c>
      <c r="D50" s="621">
        <v>1200</v>
      </c>
      <c r="E50" s="622">
        <f>D50*iPCU!D50</f>
        <v>0</v>
      </c>
      <c r="F50" s="622">
        <f>D50*iPCU!E50</f>
        <v>1200</v>
      </c>
      <c r="G50" s="260"/>
    </row>
    <row r="51" spans="1:7" ht="12" customHeight="1">
      <c r="A51" s="618" t="str">
        <f>iPCU!A51</f>
        <v>ENERGIA ILLUMINAZIONE E ALIMENTAZIONE ASCENSORE - Scala B - civico 30</v>
      </c>
      <c r="B51" s="619" t="str">
        <f>iPCU!B51</f>
        <v>S.04.02</v>
      </c>
      <c r="C51" s="620" t="str">
        <f>iPCU!C51</f>
        <v>C</v>
      </c>
      <c r="D51" s="621">
        <v>1100</v>
      </c>
      <c r="E51" s="622">
        <f>D51*iPCU!D51</f>
        <v>0</v>
      </c>
      <c r="F51" s="622">
        <f>D51*iPCU!E51</f>
        <v>1100</v>
      </c>
      <c r="G51" s="260"/>
    </row>
    <row r="52" spans="1:7" ht="12" customHeight="1">
      <c r="A52" s="618" t="str">
        <f>iPCU!A52</f>
        <v>ENERGIA ILLUMINAZIONE E ALIMENTAZIONE ASCENSORE - Scala C - civico 22</v>
      </c>
      <c r="B52" s="619" t="str">
        <f>iPCU!B52</f>
        <v>S.04.03</v>
      </c>
      <c r="C52" s="620" t="str">
        <f>iPCU!C52</f>
        <v>D</v>
      </c>
      <c r="D52" s="621">
        <v>1300</v>
      </c>
      <c r="E52" s="622">
        <f>D52*iPCU!D52</f>
        <v>0</v>
      </c>
      <c r="F52" s="622">
        <f>D52*iPCU!E52</f>
        <v>1300</v>
      </c>
      <c r="G52" s="260"/>
    </row>
    <row r="53" spans="1:7" ht="12" customHeight="1">
      <c r="A53" s="618" t="str">
        <f>iPCU!A53</f>
        <v>ENERGIA ILLUMINAZIONE - PORTICO - civico 30</v>
      </c>
      <c r="B53" s="619" t="str">
        <f>iPCU!B53</f>
        <v>S.04.04</v>
      </c>
      <c r="C53" s="620" t="str">
        <f>iPCU!C53</f>
        <v>E</v>
      </c>
      <c r="D53" s="621">
        <v>500</v>
      </c>
      <c r="E53" s="622">
        <f>D53*iPCU!D53</f>
        <v>0</v>
      </c>
      <c r="F53" s="622">
        <f>D53*iPCU!E53</f>
        <v>500</v>
      </c>
      <c r="G53" s="260"/>
    </row>
    <row r="54" spans="1:7" ht="12" customHeight="1">
      <c r="A54" s="618" t="str">
        <f>iPCU!A54</f>
        <v>ENERGIA ILLUMINAZIONE - TUNNEL  - civico 30</v>
      </c>
      <c r="B54" s="619" t="str">
        <f>iPCU!B54</f>
        <v>S.04.05</v>
      </c>
      <c r="C54" s="620" t="str">
        <f>iPCU!C54</f>
        <v>F</v>
      </c>
      <c r="D54" s="621">
        <v>400</v>
      </c>
      <c r="E54" s="622">
        <f>D54*iPCU!D54</f>
        <v>0</v>
      </c>
      <c r="F54" s="622">
        <f>D54*iPCU!E54</f>
        <v>400</v>
      </c>
      <c r="G54" s="260"/>
    </row>
    <row r="55" spans="1:7" ht="12" customHeight="1">
      <c r="A55" s="618" t="str">
        <f>iPCU!A55</f>
        <v xml:space="preserve"> 50%  BOLLETTA LOTTO 5 - ENERGIA ALIMENTAZIONE CANCELLO - TUNNEL  - civico 46</v>
      </c>
      <c r="B55" s="619" t="str">
        <f>iPCU!B55</f>
        <v>S.04.06</v>
      </c>
      <c r="C55" s="620" t="str">
        <f>iPCU!C55</f>
        <v>F</v>
      </c>
      <c r="D55" s="621">
        <v>50</v>
      </c>
      <c r="E55" s="622">
        <f>D55*iPCU!D55</f>
        <v>0</v>
      </c>
      <c r="F55" s="622">
        <f>D55*iPCU!E55</f>
        <v>50</v>
      </c>
      <c r="G55" s="260"/>
    </row>
    <row r="56" spans="1:7" hidden="1">
      <c r="A56" s="618">
        <f>iPCU!A56</f>
        <v>0</v>
      </c>
      <c r="B56" s="619" t="str">
        <f>iPCU!B56</f>
        <v>S.04.07</v>
      </c>
      <c r="C56" s="620">
        <f>iPCU!C56</f>
        <v>0</v>
      </c>
      <c r="D56" s="621">
        <v>430</v>
      </c>
      <c r="E56" s="622">
        <f>D56*iPCU!D56</f>
        <v>0</v>
      </c>
      <c r="F56" s="622">
        <f>D56*iPCU!E56</f>
        <v>430</v>
      </c>
      <c r="G56" s="260"/>
    </row>
    <row r="57" spans="1:7" hidden="1">
      <c r="A57" s="618">
        <f>iPCU!A57</f>
        <v>0</v>
      </c>
      <c r="B57" s="619" t="str">
        <f>iPCU!B57</f>
        <v>S.04.08</v>
      </c>
      <c r="C57" s="620">
        <f>iPCU!C57</f>
        <v>0</v>
      </c>
      <c r="D57" s="621">
        <v>460</v>
      </c>
      <c r="E57" s="622">
        <f>D57*iPCU!D57</f>
        <v>0</v>
      </c>
      <c r="F57" s="622">
        <f>D57*iPCU!E57</f>
        <v>460</v>
      </c>
      <c r="G57" s="260"/>
    </row>
    <row r="58" spans="1:7" hidden="1">
      <c r="A58" s="618">
        <f>iPCU!A58</f>
        <v>0</v>
      </c>
      <c r="B58" s="619" t="str">
        <f>iPCU!B58</f>
        <v>S.04.09</v>
      </c>
      <c r="C58" s="620">
        <f>iPCU!C58</f>
        <v>0</v>
      </c>
      <c r="D58" s="621"/>
      <c r="E58" s="622">
        <f>D58*iPCU!D58</f>
        <v>0</v>
      </c>
      <c r="F58" s="622">
        <f>D58*iPCU!E58</f>
        <v>0</v>
      </c>
      <c r="G58" s="260"/>
    </row>
    <row r="59" spans="1:7" hidden="1">
      <c r="A59" s="618">
        <f>iPCU!A59</f>
        <v>0</v>
      </c>
      <c r="B59" s="619" t="str">
        <f>iPCU!B59</f>
        <v>S.04.10</v>
      </c>
      <c r="C59" s="620">
        <f>iPCU!C59</f>
        <v>0</v>
      </c>
      <c r="D59" s="621"/>
      <c r="E59" s="622">
        <f>D59*iPCU!D59</f>
        <v>0</v>
      </c>
      <c r="F59" s="622">
        <f>D59*iPCU!E59</f>
        <v>0</v>
      </c>
      <c r="G59" s="260"/>
    </row>
    <row r="60" spans="1:7" ht="12" customHeight="1">
      <c r="A60" s="613" t="str">
        <f>iPCU!A60</f>
        <v>MANUTENZIONE STRAORDINARIA</v>
      </c>
      <c r="B60" s="614"/>
      <c r="C60" s="615">
        <f>iPCU!C60</f>
        <v>0</v>
      </c>
      <c r="D60" s="616">
        <f>SUM(D61:D70)</f>
        <v>1450</v>
      </c>
      <c r="E60" s="617"/>
      <c r="F60" s="617"/>
      <c r="G60" s="260"/>
    </row>
    <row r="61" spans="1:7" ht="12" customHeight="1">
      <c r="A61" s="618" t="str">
        <f>iPCU!A61</f>
        <v>PARTI COMUNI - COPERTURA - MANUTENZIONE MARCIAPIEDE ED AIUOLE VIA DROSI</v>
      </c>
      <c r="B61" s="619" t="str">
        <f>iPCU!B61</f>
        <v>S.05.01</v>
      </c>
      <c r="C61" s="620" t="str">
        <f>iPCU!C61</f>
        <v>E</v>
      </c>
      <c r="D61" s="621">
        <v>100</v>
      </c>
      <c r="E61" s="622">
        <f>D61*iPCU!D61</f>
        <v>100</v>
      </c>
      <c r="F61" s="622">
        <f>D61*iPCU!E61</f>
        <v>0</v>
      </c>
      <c r="G61" s="260"/>
    </row>
    <row r="62" spans="1:7" ht="12" customHeight="1">
      <c r="A62" s="618" t="str">
        <f>iPCU!A62</f>
        <v>OPERE EDILI ED IMPIANTISTICHE - Scala A - civico 38 (tab. B)</v>
      </c>
      <c r="B62" s="619" t="str">
        <f>iPCU!B62</f>
        <v>S.05.02</v>
      </c>
      <c r="C62" s="620" t="str">
        <f>iPCU!C62</f>
        <v>B</v>
      </c>
      <c r="D62" s="621">
        <v>100</v>
      </c>
      <c r="E62" s="622">
        <f>D62*iPCU!D62</f>
        <v>100</v>
      </c>
      <c r="F62" s="622">
        <f>D62*iPCU!E62</f>
        <v>0</v>
      </c>
      <c r="G62" s="260"/>
    </row>
    <row r="63" spans="1:7" ht="12" customHeight="1">
      <c r="A63" s="618" t="str">
        <f>iPCU!A63</f>
        <v xml:space="preserve"> OPERE EDILI ED IMPIANTISTICHE - Scala B - civico 30 (tab. C)</v>
      </c>
      <c r="B63" s="619" t="str">
        <f>iPCU!B63</f>
        <v>S.05.03</v>
      </c>
      <c r="C63" s="620" t="str">
        <f>iPCU!C63</f>
        <v>C</v>
      </c>
      <c r="D63" s="621">
        <v>100</v>
      </c>
      <c r="E63" s="622">
        <f>D63*iPCU!D63</f>
        <v>100</v>
      </c>
      <c r="F63" s="622">
        <f>D63*iPCU!E63</f>
        <v>0</v>
      </c>
      <c r="G63" s="260"/>
    </row>
    <row r="64" spans="1:7" ht="12" customHeight="1">
      <c r="A64" s="618" t="str">
        <f>iPCU!A64</f>
        <v>OPERE EDILI ED IMPIANTISTICHE - Scala C - civico 22 (tab. D)</v>
      </c>
      <c r="B64" s="619" t="str">
        <f>iPCU!B64</f>
        <v>S.05.04</v>
      </c>
      <c r="C64" s="620" t="str">
        <f>iPCU!C64</f>
        <v>D</v>
      </c>
      <c r="D64" s="621">
        <v>100</v>
      </c>
      <c r="E64" s="622">
        <f>D64*iPCU!D64</f>
        <v>100</v>
      </c>
      <c r="F64" s="622">
        <f>D64*iPCU!E64</f>
        <v>0</v>
      </c>
      <c r="G64" s="260"/>
    </row>
    <row r="65" spans="1:7" ht="12" customHeight="1">
      <c r="A65" s="618" t="str">
        <f>iPCU!A65</f>
        <v xml:space="preserve"> MANUTENZIONE E VERIFICHE DI LEGGE ASCENSORE - Scala A - civico 38 (tab. B)</v>
      </c>
      <c r="B65" s="619" t="str">
        <f>iPCU!B65</f>
        <v>S.05.05</v>
      </c>
      <c r="C65" s="620" t="str">
        <f>iPCU!C65</f>
        <v>B</v>
      </c>
      <c r="D65" s="621">
        <v>350</v>
      </c>
      <c r="E65" s="622">
        <f>D65*iPCU!D65</f>
        <v>350</v>
      </c>
      <c r="F65" s="622">
        <f>D65*iPCU!E65</f>
        <v>0</v>
      </c>
      <c r="G65" s="260"/>
    </row>
    <row r="66" spans="1:7" ht="12" customHeight="1">
      <c r="A66" s="618" t="str">
        <f>iPCU!A66</f>
        <v xml:space="preserve"> MANUTENZIONE E VERIFICHE DI LEGGE ASCENSORE - Scala B - civico 30 (tab. C)</v>
      </c>
      <c r="B66" s="619" t="str">
        <f>iPCU!B66</f>
        <v>S.05.06</v>
      </c>
      <c r="C66" s="620" t="str">
        <f>iPCU!C66</f>
        <v>C</v>
      </c>
      <c r="D66" s="621">
        <v>350</v>
      </c>
      <c r="E66" s="622">
        <f>D66*iPCU!D66</f>
        <v>0</v>
      </c>
      <c r="F66" s="622">
        <f>D66*iPCU!E66</f>
        <v>350</v>
      </c>
      <c r="G66" s="260"/>
    </row>
    <row r="67" spans="1:7" ht="12" customHeight="1">
      <c r="A67" s="618" t="str">
        <f>iPCU!A67</f>
        <v>MANUTENZIONE E VERIFICHE DI LEGGE ASCENSORE - Scala C - civico 22 (tab. D)</v>
      </c>
      <c r="B67" s="619" t="str">
        <f>iPCU!B67</f>
        <v>S.05.07</v>
      </c>
      <c r="C67" s="620" t="str">
        <f>iPCU!C67</f>
        <v>D</v>
      </c>
      <c r="D67" s="621">
        <v>350</v>
      </c>
      <c r="E67" s="622">
        <f>D67*iPCU!D67</f>
        <v>0</v>
      </c>
      <c r="F67" s="622">
        <f>D67*iPCU!E67</f>
        <v>350</v>
      </c>
      <c r="G67" s="260"/>
    </row>
    <row r="68" spans="1:7" hidden="1">
      <c r="A68" s="618">
        <f>iPCU!A68</f>
        <v>0</v>
      </c>
      <c r="B68" s="619" t="str">
        <f>iPCU!B68</f>
        <v>S.05.08</v>
      </c>
      <c r="C68" s="620">
        <f>iPCU!C68</f>
        <v>0</v>
      </c>
      <c r="D68" s="621"/>
      <c r="E68" s="622">
        <f>D68*iPCU!D68</f>
        <v>0</v>
      </c>
      <c r="F68" s="622">
        <f>D68*iPCU!E68</f>
        <v>0</v>
      </c>
      <c r="G68" s="260"/>
    </row>
    <row r="69" spans="1:7" hidden="1">
      <c r="A69" s="618">
        <f>iPCU!A69</f>
        <v>0</v>
      </c>
      <c r="B69" s="619" t="str">
        <f>iPCU!B69</f>
        <v>S.05.09</v>
      </c>
      <c r="C69" s="620">
        <f>iPCU!C69</f>
        <v>0</v>
      </c>
      <c r="D69" s="621"/>
      <c r="E69" s="622">
        <f>D69*iPCU!D69</f>
        <v>0</v>
      </c>
      <c r="F69" s="622">
        <f>D69*iPCU!E69</f>
        <v>0</v>
      </c>
      <c r="G69" s="260"/>
    </row>
    <row r="70" spans="1:7" hidden="1">
      <c r="A70" s="618">
        <f>iPCU!A70</f>
        <v>0</v>
      </c>
      <c r="B70" s="619" t="str">
        <f>iPCU!B70</f>
        <v>S.05.10</v>
      </c>
      <c r="C70" s="620">
        <f>iPCU!C70</f>
        <v>0</v>
      </c>
      <c r="D70" s="621"/>
      <c r="E70" s="622">
        <f>D70*iPCU!D70</f>
        <v>0</v>
      </c>
      <c r="F70" s="622">
        <f>D70*iPCU!E70</f>
        <v>0</v>
      </c>
      <c r="G70" s="260"/>
    </row>
    <row r="71" spans="1:7" ht="12" customHeight="1">
      <c r="A71" s="613" t="str">
        <f>iPCU!A71</f>
        <v>SPESE VARIE A CARICO DEI PROPRIETARI</v>
      </c>
      <c r="B71" s="623"/>
      <c r="C71" s="615">
        <f>iPCU!C71</f>
        <v>0</v>
      </c>
      <c r="D71" s="616">
        <f>SUMIFS(D72:D76,C72:C76,"=?")</f>
        <v>150</v>
      </c>
      <c r="E71" s="617"/>
      <c r="F71" s="617"/>
      <c r="G71" s="260"/>
    </row>
    <row r="72" spans="1:7" ht="12" customHeight="1">
      <c r="A72" s="618" t="str">
        <f>iPCU!A72</f>
        <v>VARIE IMPREVISTE ED ALTRE SPESE DOCUMENTATE PROPRIETARIO - Scala A - civico 38</v>
      </c>
      <c r="B72" s="619" t="str">
        <f>iPCU!B72</f>
        <v>S.06.01</v>
      </c>
      <c r="C72" s="620" t="str">
        <f>iPCU!C72</f>
        <v>B</v>
      </c>
      <c r="D72" s="621">
        <v>30</v>
      </c>
      <c r="E72" s="622">
        <f>D72*iPCU!D72</f>
        <v>30</v>
      </c>
      <c r="F72" s="622">
        <f>D72*iPCU!E72</f>
        <v>0</v>
      </c>
      <c r="G72" s="260"/>
    </row>
    <row r="73" spans="1:7" ht="12" customHeight="1">
      <c r="A73" s="618" t="str">
        <f>iPCU!A73</f>
        <v>VARIE IMPREVISTE ED ALTRE SPESE DOCUMENTATE PROPRIETARIO - Scala B - civico 30</v>
      </c>
      <c r="B73" s="619" t="str">
        <f>iPCU!B73</f>
        <v>S.06.02</v>
      </c>
      <c r="C73" s="620" t="str">
        <f>iPCU!C73</f>
        <v>C</v>
      </c>
      <c r="D73" s="621">
        <v>30</v>
      </c>
      <c r="E73" s="622">
        <f>D73*iPCU!D73</f>
        <v>30</v>
      </c>
      <c r="F73" s="622">
        <f>D73*iPCU!E73</f>
        <v>0</v>
      </c>
      <c r="G73" s="260"/>
    </row>
    <row r="74" spans="1:7" ht="12" customHeight="1">
      <c r="A74" s="618" t="str">
        <f>iPCU!A74</f>
        <v>VARIE IMPREVISTE ED ALTRE SPESE DOCUMENTATE PROPRIETARIO -  Scala C - civico 22</v>
      </c>
      <c r="B74" s="619" t="str">
        <f>iPCU!B74</f>
        <v>S.06.03</v>
      </c>
      <c r="C74" s="620" t="str">
        <f>iPCU!C74</f>
        <v>D</v>
      </c>
      <c r="D74" s="621">
        <v>30</v>
      </c>
      <c r="E74" s="622">
        <f>D74*iPCU!D74</f>
        <v>30</v>
      </c>
      <c r="F74" s="622">
        <f>D74*iPCU!E74</f>
        <v>0</v>
      </c>
      <c r="G74" s="260"/>
    </row>
    <row r="75" spans="1:7" ht="12" customHeight="1">
      <c r="A75" s="618" t="str">
        <f>iPCU!A75</f>
        <v>VARIE IMPREVISTE ED ALTRE SPESE DOCUMENTATE PROPRIETARIO - PORTICO</v>
      </c>
      <c r="B75" s="619" t="str">
        <f>iPCU!B75</f>
        <v>S.06.04</v>
      </c>
      <c r="C75" s="620" t="str">
        <f>iPCU!C75</f>
        <v>E</v>
      </c>
      <c r="D75" s="621">
        <v>30</v>
      </c>
      <c r="E75" s="622">
        <f>D75*iPCU!D75</f>
        <v>30</v>
      </c>
      <c r="F75" s="622">
        <f>D75*iPCU!E75</f>
        <v>0</v>
      </c>
      <c r="G75" s="260"/>
    </row>
    <row r="76" spans="1:7" ht="12" customHeight="1">
      <c r="A76" s="618" t="str">
        <f>iPCU!A76</f>
        <v>VARIE IMPREVISTE ED ALTRE SPESE DOCUMENTATE PROPRIETARIO  - TUNNEL</v>
      </c>
      <c r="B76" s="619" t="str">
        <f>iPCU!B76</f>
        <v>S.06.05</v>
      </c>
      <c r="C76" s="620" t="str">
        <f>iPCU!C76</f>
        <v>F</v>
      </c>
      <c r="D76" s="621">
        <v>30</v>
      </c>
      <c r="E76" s="622">
        <f>D76*iPCU!D76</f>
        <v>30</v>
      </c>
      <c r="F76" s="622">
        <f>D76*iPCU!E76</f>
        <v>0</v>
      </c>
      <c r="G76" s="260"/>
    </row>
    <row r="77" spans="1:7" ht="12" customHeight="1">
      <c r="A77" s="613" t="str">
        <f>iPCU!A77</f>
        <v>SPESE VARIE A CARICO DEGLI INQUILINI</v>
      </c>
      <c r="B77" s="623"/>
      <c r="C77" s="615">
        <f>iPCU!C77</f>
        <v>0</v>
      </c>
      <c r="D77" s="616">
        <f>SUMIFS(D78:D82,C78:C82,"=?")</f>
        <v>150</v>
      </c>
      <c r="E77" s="617"/>
      <c r="F77" s="617"/>
      <c r="G77" s="260"/>
    </row>
    <row r="78" spans="1:7" ht="12" customHeight="1">
      <c r="A78" s="618" t="str">
        <f>iPCU!A78</f>
        <v>VARIE IMPREVISTE ED ALTRE SPESE DOCUMENTATE INQUILINO - Scala A - civico 38</v>
      </c>
      <c r="B78" s="619" t="str">
        <f>iPCU!B78</f>
        <v>S.07.01</v>
      </c>
      <c r="C78" s="620" t="str">
        <f>iPCU!C78</f>
        <v>B</v>
      </c>
      <c r="D78" s="621">
        <v>30</v>
      </c>
      <c r="E78" s="622">
        <f>D78*iPCU!D78</f>
        <v>0</v>
      </c>
      <c r="F78" s="622">
        <f>D78*iPCU!E78</f>
        <v>30</v>
      </c>
      <c r="G78" s="260"/>
    </row>
    <row r="79" spans="1:7" ht="12" customHeight="1">
      <c r="A79" s="618" t="str">
        <f>iPCU!A79</f>
        <v>VARIE IMPREVISTE ED ALTRE SPESE DOCUMENTATE INQUILINO - Scala B - civico 30</v>
      </c>
      <c r="B79" s="619" t="str">
        <f>iPCU!B79</f>
        <v>S.07.02</v>
      </c>
      <c r="C79" s="620" t="str">
        <f>iPCU!C79</f>
        <v>C</v>
      </c>
      <c r="D79" s="621">
        <v>30</v>
      </c>
      <c r="E79" s="622">
        <f>D79*iPCU!D79</f>
        <v>0</v>
      </c>
      <c r="F79" s="622">
        <f>D79*iPCU!E79</f>
        <v>30</v>
      </c>
      <c r="G79" s="260"/>
    </row>
    <row r="80" spans="1:7" ht="12" customHeight="1">
      <c r="A80" s="618" t="str">
        <f>iPCU!A80</f>
        <v>VARIE IMPREVISTE ED ALTRE SPESE DOCUMENTATE INQUILINO - Scala C - civico 22</v>
      </c>
      <c r="B80" s="619" t="str">
        <f>iPCU!B80</f>
        <v>S.07.03</v>
      </c>
      <c r="C80" s="620" t="str">
        <f>iPCU!C80</f>
        <v>D</v>
      </c>
      <c r="D80" s="621">
        <v>30</v>
      </c>
      <c r="E80" s="622">
        <f>D80*iPCU!D80</f>
        <v>0</v>
      </c>
      <c r="F80" s="622">
        <f>D80*iPCU!E80</f>
        <v>30</v>
      </c>
      <c r="G80" s="260"/>
    </row>
    <row r="81" spans="1:7" ht="12" customHeight="1">
      <c r="A81" s="618" t="str">
        <f>iPCU!A81</f>
        <v>VARIE IMPREVISTE ED ALTRE SPESE DOCUMENTATE INQUILINO - PORTICO</v>
      </c>
      <c r="B81" s="619" t="str">
        <f>iPCU!B81</f>
        <v>S.07.04</v>
      </c>
      <c r="C81" s="620" t="str">
        <f>iPCU!C81</f>
        <v>E</v>
      </c>
      <c r="D81" s="621">
        <v>30</v>
      </c>
      <c r="E81" s="622">
        <f>D81*iPCU!D81</f>
        <v>0</v>
      </c>
      <c r="F81" s="622">
        <f>D81*iPCU!E81</f>
        <v>30</v>
      </c>
      <c r="G81" s="260"/>
    </row>
    <row r="82" spans="1:7" ht="12" customHeight="1">
      <c r="A82" s="618" t="str">
        <f>iPCU!A82</f>
        <v>VARIE IMPREVISTE ED ALTRE SPESE DOCUMENTATE INQUILINO  - TUNNEL</v>
      </c>
      <c r="B82" s="619" t="str">
        <f>iPCU!B82</f>
        <v>S.07.05</v>
      </c>
      <c r="C82" s="620" t="str">
        <f>iPCU!C82</f>
        <v>F</v>
      </c>
      <c r="D82" s="621">
        <v>30</v>
      </c>
      <c r="E82" s="622">
        <f>D82*iPCU!D82</f>
        <v>0</v>
      </c>
      <c r="F82" s="622">
        <f>D82*iPCU!E82</f>
        <v>30</v>
      </c>
      <c r="G82" s="260"/>
    </row>
    <row r="83" spans="1:7" hidden="1">
      <c r="A83" s="613" t="str">
        <f>iPCU!A83</f>
        <v>USCITE PER COSTITUZIONE DEPOSITI PRESSO TERZI e PRESTITI A TERZI</v>
      </c>
      <c r="B83" s="624"/>
      <c r="C83" s="615">
        <f>iPCU!C83</f>
        <v>0</v>
      </c>
      <c r="D83" s="616">
        <f>SUMIFS(D84:D88,C84:C88,"=?")</f>
        <v>0</v>
      </c>
      <c r="E83" s="625"/>
      <c r="F83" s="625"/>
      <c r="G83" s="260"/>
    </row>
    <row r="84" spans="1:7" hidden="1">
      <c r="A84" s="626" t="str">
        <f>iPCU!A84</f>
        <v>DEPOSITI CAUZIONALI</v>
      </c>
      <c r="B84" s="619" t="str">
        <f>iPCU!B84</f>
        <v>L.01.01</v>
      </c>
      <c r="C84" s="620" t="str">
        <f>iPCU!C84</f>
        <v>A</v>
      </c>
      <c r="D84" s="621"/>
      <c r="E84" s="622">
        <f>D84*iPCU!D84</f>
        <v>0</v>
      </c>
      <c r="F84" s="622">
        <f>D84*iPCU!E84</f>
        <v>0</v>
      </c>
      <c r="G84" s="260"/>
    </row>
    <row r="85" spans="1:7" hidden="1">
      <c r="A85" s="626" t="str">
        <f>iPCU!A85</f>
        <v>ACQUISTO VOUCHER LAVORI</v>
      </c>
      <c r="B85" s="619" t="str">
        <f>iPCU!B85</f>
        <v>L.01.02</v>
      </c>
      <c r="C85" s="620" t="str">
        <f>iPCU!C85</f>
        <v>A</v>
      </c>
      <c r="D85" s="621"/>
      <c r="E85" s="622">
        <f>D85*iPCU!D85</f>
        <v>0</v>
      </c>
      <c r="F85" s="622">
        <f>D85*iPCU!E85</f>
        <v>0</v>
      </c>
      <c r="G85" s="260"/>
    </row>
    <row r="86" spans="1:7" hidden="1">
      <c r="A86" s="626" t="str">
        <f>iPCU!A86</f>
        <v>PRESTITI A TERZI</v>
      </c>
      <c r="B86" s="619" t="str">
        <f>iPCU!B86</f>
        <v>L.01.03</v>
      </c>
      <c r="C86" s="620" t="str">
        <f>iPCU!C86</f>
        <v>A</v>
      </c>
      <c r="D86" s="621"/>
      <c r="E86" s="622">
        <f>D86*iPCU!D86</f>
        <v>0</v>
      </c>
      <c r="F86" s="622">
        <f>D86*iPCU!E86</f>
        <v>0</v>
      </c>
      <c r="G86" s="260"/>
    </row>
    <row r="87" spans="1:7" hidden="1">
      <c r="A87" s="626">
        <f>iPCU!A87</f>
        <v>0</v>
      </c>
      <c r="B87" s="619" t="str">
        <f>iPCU!B87</f>
        <v>L.01.04</v>
      </c>
      <c r="C87" s="620">
        <f>iPCU!C87</f>
        <v>0</v>
      </c>
      <c r="D87" s="621"/>
      <c r="E87" s="622">
        <f>D87*iPCU!D87</f>
        <v>0</v>
      </c>
      <c r="F87" s="622">
        <f>D87*iPCU!E87</f>
        <v>0</v>
      </c>
      <c r="G87" s="260"/>
    </row>
    <row r="88" spans="1:7" hidden="1">
      <c r="A88" s="626">
        <f>iPCU!A88</f>
        <v>0</v>
      </c>
      <c r="B88" s="619" t="str">
        <f>iPCU!B88</f>
        <v>L.01.05</v>
      </c>
      <c r="C88" s="620">
        <f>iPCU!C88</f>
        <v>0</v>
      </c>
      <c r="D88" s="621"/>
      <c r="E88" s="622">
        <f>D88*iPCU!D88</f>
        <v>0</v>
      </c>
      <c r="F88" s="622">
        <f>D88*iPCU!E88</f>
        <v>0</v>
      </c>
      <c r="G88" s="260"/>
    </row>
    <row r="89" spans="1:7" hidden="1">
      <c r="A89" s="613" t="str">
        <f>iPCU!A201</f>
        <v xml:space="preserve">USCITE PER CONTO DI GESTIONI SPECIALI SEPARATI e FONDI </v>
      </c>
      <c r="B89" s="624">
        <f>iPCU!B201</f>
        <v>0</v>
      </c>
      <c r="C89" s="615" t="str">
        <f>iPCU!C201</f>
        <v>G</v>
      </c>
      <c r="D89" s="616"/>
      <c r="E89" s="625">
        <f>D89*iPCU!D201</f>
        <v>0</v>
      </c>
      <c r="F89" s="625">
        <f>D89*iPCU!E201</f>
        <v>0</v>
      </c>
      <c r="G89" s="260"/>
    </row>
    <row r="90" spans="1:7" hidden="1">
      <c r="A90" s="626" t="str">
        <f>iPCU!A202</f>
        <v>USCITE per F-LAVORI MANUTENZIONE  (2013-2015)</v>
      </c>
      <c r="B90" s="313" t="str">
        <f>iPCU!B202</f>
        <v>G.01.01</v>
      </c>
      <c r="C90" s="620"/>
      <c r="D90" s="621"/>
      <c r="E90" s="622">
        <f>D90*iPCU!D202</f>
        <v>0</v>
      </c>
      <c r="F90" s="622">
        <f>D90*iPCU!E202</f>
        <v>0</v>
      </c>
      <c r="G90" s="260"/>
    </row>
    <row r="91" spans="1:7" hidden="1">
      <c r="A91" s="626" t="str">
        <f>iPCU!A203</f>
        <v/>
      </c>
      <c r="B91" s="313" t="str">
        <f>iPCU!B203</f>
        <v>G.01.02</v>
      </c>
      <c r="C91" s="620"/>
      <c r="D91" s="621"/>
      <c r="E91" s="622">
        <f>D91*iPCU!D203</f>
        <v>0</v>
      </c>
      <c r="F91" s="622">
        <f>D91*iPCU!E203</f>
        <v>0</v>
      </c>
      <c r="G91" s="260"/>
    </row>
    <row r="92" spans="1:7" hidden="1">
      <c r="A92" s="626" t="str">
        <f>iPCU!A204</f>
        <v/>
      </c>
      <c r="B92" s="313" t="str">
        <f>iPCU!B204</f>
        <v>G.01.03</v>
      </c>
      <c r="C92" s="620"/>
      <c r="D92" s="621"/>
      <c r="E92" s="622">
        <f>D92*iPCU!D204</f>
        <v>0</v>
      </c>
      <c r="F92" s="622">
        <f>D92*iPCU!E204</f>
        <v>0</v>
      </c>
      <c r="G92" s="260"/>
    </row>
    <row r="93" spans="1:7" hidden="1">
      <c r="A93" s="626" t="str">
        <f>iPCU!A205</f>
        <v/>
      </c>
      <c r="B93" s="313" t="str">
        <f>iPCU!B205</f>
        <v>G.01.04</v>
      </c>
      <c r="C93" s="620"/>
      <c r="D93" s="621"/>
      <c r="E93" s="622">
        <f>D93*iPCU!D205</f>
        <v>0</v>
      </c>
      <c r="F93" s="622">
        <f>D93*iPCU!E205</f>
        <v>0</v>
      </c>
      <c r="G93" s="260"/>
    </row>
    <row r="94" spans="1:7" hidden="1">
      <c r="A94" s="626" t="str">
        <f>iPCU!A206</f>
        <v/>
      </c>
      <c r="B94" s="313" t="str">
        <f>iPCU!B206</f>
        <v>G.01.05</v>
      </c>
      <c r="C94" s="620"/>
      <c r="D94" s="621"/>
      <c r="E94" s="622">
        <f>D94*iPCU!D206</f>
        <v>0</v>
      </c>
      <c r="F94" s="622">
        <f>D94*iPCU!E206</f>
        <v>0</v>
      </c>
      <c r="G94" s="260"/>
    </row>
    <row r="95" spans="1:7" hidden="1">
      <c r="A95" s="613" t="str">
        <f>iPCU!A89</f>
        <v>SPESE PERSONALI o ASSEGNATE DIRETTAMENTE AI CONDOMINI</v>
      </c>
      <c r="B95" s="623">
        <f>iPCU!B89</f>
        <v>0</v>
      </c>
      <c r="C95" s="615" t="str">
        <f>iPCU!C89</f>
        <v>P</v>
      </c>
      <c r="D95" s="627"/>
      <c r="E95" s="617">
        <f>D95*iPCU!D89</f>
        <v>0</v>
      </c>
      <c r="F95" s="617">
        <f>D95*iPCU!E89</f>
        <v>0</v>
      </c>
      <c r="G95" s="260"/>
    </row>
    <row r="96" spans="1:7" hidden="1">
      <c r="A96" s="628" t="str">
        <f>iPCU!A90</f>
        <v>Condomino01</v>
      </c>
      <c r="B96" s="619" t="str">
        <f>iPCU!B90</f>
        <v>P.01.01</v>
      </c>
      <c r="C96" s="620"/>
      <c r="D96" s="621"/>
      <c r="E96" s="622">
        <f>D96*iPCU!D90</f>
        <v>0</v>
      </c>
      <c r="F96" s="622">
        <f>D96*iPCU!E90</f>
        <v>0</v>
      </c>
      <c r="G96" s="260"/>
    </row>
    <row r="97" spans="1:7" hidden="1">
      <c r="A97" s="628" t="str">
        <f>iPCU!A91</f>
        <v>Condomino02</v>
      </c>
      <c r="B97" s="619" t="str">
        <f>iPCU!B91</f>
        <v>P.01.02</v>
      </c>
      <c r="C97" s="620"/>
      <c r="D97" s="621"/>
      <c r="E97" s="622">
        <f>D97*iPCU!D91</f>
        <v>0</v>
      </c>
      <c r="F97" s="622">
        <f>D97*iPCU!E91</f>
        <v>0</v>
      </c>
      <c r="G97" s="260"/>
    </row>
    <row r="98" spans="1:7" hidden="1">
      <c r="A98" s="628" t="str">
        <f>iPCU!A92</f>
        <v>Condomino03</v>
      </c>
      <c r="B98" s="619" t="str">
        <f>iPCU!B92</f>
        <v>P.01.03</v>
      </c>
      <c r="C98" s="620"/>
      <c r="D98" s="621"/>
      <c r="E98" s="622">
        <f>D98*iPCU!D92</f>
        <v>0</v>
      </c>
      <c r="F98" s="622">
        <f>D98*iPCU!E92</f>
        <v>0</v>
      </c>
      <c r="G98" s="260"/>
    </row>
    <row r="99" spans="1:7" hidden="1">
      <c r="A99" s="628" t="str">
        <f>iPCU!A93</f>
        <v>Condomino04 S.r.l.</v>
      </c>
      <c r="B99" s="619" t="str">
        <f>iPCU!B93</f>
        <v>P.01.04</v>
      </c>
      <c r="C99" s="620"/>
      <c r="D99" s="621"/>
      <c r="E99" s="622">
        <f>D99*iPCU!D93</f>
        <v>0</v>
      </c>
      <c r="F99" s="622">
        <f>D99*iPCU!E93</f>
        <v>0</v>
      </c>
      <c r="G99" s="260"/>
    </row>
    <row r="100" spans="1:7" hidden="1">
      <c r="A100" s="628" t="str">
        <f>iPCU!A94</f>
        <v>Condomino05</v>
      </c>
      <c r="B100" s="619" t="str">
        <f>iPCU!B94</f>
        <v>P.01.05</v>
      </c>
      <c r="C100" s="620"/>
      <c r="D100" s="621"/>
      <c r="E100" s="622">
        <f>D100*iPCU!D94</f>
        <v>0</v>
      </c>
      <c r="F100" s="622">
        <f>D100*iPCU!E94</f>
        <v>0</v>
      </c>
      <c r="G100" s="260"/>
    </row>
    <row r="101" spans="1:7" hidden="1">
      <c r="A101" s="628" t="str">
        <f>iPCU!A95</f>
        <v>Condomino06</v>
      </c>
      <c r="B101" s="619" t="str">
        <f>iPCU!B95</f>
        <v>P.01.06</v>
      </c>
      <c r="C101" s="620"/>
      <c r="D101" s="621"/>
      <c r="E101" s="622">
        <f>D101*iPCU!D95</f>
        <v>0</v>
      </c>
      <c r="F101" s="622">
        <f>D101*iPCU!E95</f>
        <v>0</v>
      </c>
      <c r="G101" s="260"/>
    </row>
    <row r="102" spans="1:7" hidden="1">
      <c r="A102" s="628" t="str">
        <f>iPCU!A96</f>
        <v>Condomino07</v>
      </c>
      <c r="B102" s="619" t="str">
        <f>iPCU!B96</f>
        <v>P.01.07</v>
      </c>
      <c r="C102" s="620"/>
      <c r="D102" s="621"/>
      <c r="E102" s="622">
        <f>D102*iPCU!D96</f>
        <v>0</v>
      </c>
      <c r="F102" s="622">
        <f>D102*iPCU!E96</f>
        <v>0</v>
      </c>
      <c r="G102" s="260"/>
    </row>
    <row r="103" spans="1:7" hidden="1">
      <c r="A103" s="628" t="str">
        <f>iPCU!A97</f>
        <v>Eredi Condomino08</v>
      </c>
      <c r="B103" s="619" t="str">
        <f>iPCU!B97</f>
        <v>P.01.08</v>
      </c>
      <c r="C103" s="620"/>
      <c r="D103" s="621"/>
      <c r="E103" s="622">
        <f>D103*iPCU!D97</f>
        <v>0</v>
      </c>
      <c r="F103" s="622">
        <f>D103*iPCU!E97</f>
        <v>0</v>
      </c>
      <c r="G103" s="260"/>
    </row>
    <row r="104" spans="1:7" hidden="1">
      <c r="A104" s="628" t="str">
        <f>iPCU!A98</f>
        <v>Condomino09 S.r.l.</v>
      </c>
      <c r="B104" s="619" t="str">
        <f>iPCU!B98</f>
        <v>P.01.09</v>
      </c>
      <c r="C104" s="620"/>
      <c r="D104" s="621"/>
      <c r="E104" s="622">
        <f>D104*iPCU!D98</f>
        <v>0</v>
      </c>
      <c r="F104" s="622">
        <f>D104*iPCU!E98</f>
        <v>0</v>
      </c>
      <c r="G104" s="260"/>
    </row>
    <row r="105" spans="1:7" hidden="1">
      <c r="A105" s="628" t="str">
        <f>iPCU!A99</f>
        <v>Condomino10</v>
      </c>
      <c r="B105" s="619" t="str">
        <f>iPCU!B99</f>
        <v>P.01.10</v>
      </c>
      <c r="C105" s="620"/>
      <c r="D105" s="621"/>
      <c r="E105" s="622">
        <f>D105*iPCU!D99</f>
        <v>0</v>
      </c>
      <c r="F105" s="622">
        <f>D105*iPCU!E99</f>
        <v>0</v>
      </c>
      <c r="G105" s="260"/>
    </row>
    <row r="106" spans="1:7" hidden="1">
      <c r="A106" s="628" t="str">
        <f>iPCU!A100</f>
        <v>Condomino11</v>
      </c>
      <c r="B106" s="619" t="str">
        <f>iPCU!B100</f>
        <v>P.01.11</v>
      </c>
      <c r="C106" s="620"/>
      <c r="D106" s="621"/>
      <c r="E106" s="622">
        <f>D106*iPCU!D100</f>
        <v>0</v>
      </c>
      <c r="F106" s="622">
        <f>D106*iPCU!E100</f>
        <v>0</v>
      </c>
      <c r="G106" s="260"/>
    </row>
    <row r="107" spans="1:7" hidden="1">
      <c r="A107" s="628" t="str">
        <f>iPCU!A101</f>
        <v>Condomino12</v>
      </c>
      <c r="B107" s="619" t="str">
        <f>iPCU!B101</f>
        <v>P.01.12</v>
      </c>
      <c r="C107" s="620"/>
      <c r="D107" s="621"/>
      <c r="E107" s="622">
        <f>D107*iPCU!D101</f>
        <v>0</v>
      </c>
      <c r="F107" s="622">
        <f>D107*iPCU!E101</f>
        <v>0</v>
      </c>
      <c r="G107" s="260"/>
    </row>
    <row r="108" spans="1:7" hidden="1">
      <c r="A108" s="628" t="str">
        <f>iPCU!A102</f>
        <v>Condomino13</v>
      </c>
      <c r="B108" s="619" t="str">
        <f>iPCU!B102</f>
        <v>P.01.13</v>
      </c>
      <c r="C108" s="620"/>
      <c r="D108" s="621"/>
      <c r="E108" s="622">
        <f>D108*iPCU!D102</f>
        <v>0</v>
      </c>
      <c r="F108" s="622">
        <f>D108*iPCU!E102</f>
        <v>0</v>
      </c>
      <c r="G108" s="260"/>
    </row>
    <row r="109" spans="1:7" hidden="1">
      <c r="A109" s="628" t="str">
        <f>iPCU!A103</f>
        <v>Condomino14</v>
      </c>
      <c r="B109" s="619" t="str">
        <f>iPCU!B103</f>
        <v>P.01.14</v>
      </c>
      <c r="C109" s="620"/>
      <c r="D109" s="621"/>
      <c r="E109" s="622">
        <f>D109*iPCU!D103</f>
        <v>0</v>
      </c>
      <c r="F109" s="622">
        <f>D109*iPCU!E103</f>
        <v>0</v>
      </c>
      <c r="G109" s="260"/>
    </row>
    <row r="110" spans="1:7" hidden="1">
      <c r="A110" s="628" t="str">
        <f>iPCU!A104</f>
        <v>Condomino15</v>
      </c>
      <c r="B110" s="619" t="str">
        <f>iPCU!B104</f>
        <v>P.01.15</v>
      </c>
      <c r="C110" s="620"/>
      <c r="D110" s="621"/>
      <c r="E110" s="622">
        <f>D110*iPCU!D104</f>
        <v>0</v>
      </c>
      <c r="F110" s="622">
        <f>D110*iPCU!E104</f>
        <v>0</v>
      </c>
      <c r="G110" s="260"/>
    </row>
    <row r="111" spans="1:7" hidden="1">
      <c r="A111" s="628" t="str">
        <f>iPCU!A105</f>
        <v>Condomino16</v>
      </c>
      <c r="B111" s="619" t="str">
        <f>iPCU!B105</f>
        <v>P.01.16</v>
      </c>
      <c r="C111" s="620"/>
      <c r="D111" s="621"/>
      <c r="E111" s="622">
        <f>D111*iPCU!D105</f>
        <v>0</v>
      </c>
      <c r="F111" s="622">
        <f>D111*iPCU!E105</f>
        <v>0</v>
      </c>
      <c r="G111" s="260"/>
    </row>
    <row r="112" spans="1:7" hidden="1">
      <c r="A112" s="628" t="str">
        <f>iPCU!A106</f>
        <v>Condomino17</v>
      </c>
      <c r="B112" s="619" t="str">
        <f>iPCU!B106</f>
        <v>P.01.17</v>
      </c>
      <c r="C112" s="620"/>
      <c r="D112" s="621"/>
      <c r="E112" s="622">
        <f>D112*iPCU!D106</f>
        <v>0</v>
      </c>
      <c r="F112" s="622">
        <f>D112*iPCU!E106</f>
        <v>0</v>
      </c>
      <c r="G112" s="260"/>
    </row>
    <row r="113" spans="1:7" hidden="1">
      <c r="A113" s="628" t="str">
        <f>iPCU!A107</f>
        <v>Condomino18</v>
      </c>
      <c r="B113" s="619" t="str">
        <f>iPCU!B107</f>
        <v>P.01.18</v>
      </c>
      <c r="C113" s="620"/>
      <c r="D113" s="621"/>
      <c r="E113" s="622">
        <f>D113*iPCU!D107</f>
        <v>0</v>
      </c>
      <c r="F113" s="622">
        <f>D113*iPCU!E107</f>
        <v>0</v>
      </c>
      <c r="G113" s="260"/>
    </row>
    <row r="114" spans="1:7" hidden="1">
      <c r="A114" s="628" t="str">
        <f>iPCU!A108</f>
        <v>Condomino19</v>
      </c>
      <c r="B114" s="619" t="str">
        <f>iPCU!B108</f>
        <v>P.01.19</v>
      </c>
      <c r="C114" s="620"/>
      <c r="D114" s="621"/>
      <c r="E114" s="622">
        <f>D114*iPCU!D108</f>
        <v>0</v>
      </c>
      <c r="F114" s="622">
        <f>D114*iPCU!E108</f>
        <v>0</v>
      </c>
      <c r="G114" s="260"/>
    </row>
    <row r="115" spans="1:7" hidden="1">
      <c r="A115" s="628" t="str">
        <f>iPCU!A109</f>
        <v>Condomino20</v>
      </c>
      <c r="B115" s="619" t="str">
        <f>iPCU!B109</f>
        <v>P.01.20</v>
      </c>
      <c r="C115" s="620"/>
      <c r="D115" s="621"/>
      <c r="E115" s="622">
        <f>D115*iPCU!D109</f>
        <v>0</v>
      </c>
      <c r="F115" s="622">
        <f>D115*iPCU!E109</f>
        <v>0</v>
      </c>
      <c r="G115" s="260"/>
    </row>
    <row r="116" spans="1:7" hidden="1">
      <c r="A116" s="628" t="str">
        <f>iPCU!A110</f>
        <v>Condomino21</v>
      </c>
      <c r="B116" s="619" t="str">
        <f>iPCU!B110</f>
        <v>P.01.21</v>
      </c>
      <c r="C116" s="620"/>
      <c r="D116" s="621"/>
      <c r="E116" s="622">
        <f>D116*iPCU!D110</f>
        <v>0</v>
      </c>
      <c r="F116" s="622">
        <f>D116*iPCU!E110</f>
        <v>0</v>
      </c>
      <c r="G116" s="260"/>
    </row>
    <row r="117" spans="1:7" hidden="1">
      <c r="A117" s="628" t="str">
        <f>iPCU!A111</f>
        <v>Condomino22</v>
      </c>
      <c r="B117" s="619" t="str">
        <f>iPCU!B111</f>
        <v>P.01.22</v>
      </c>
      <c r="C117" s="620"/>
      <c r="D117" s="621"/>
      <c r="E117" s="622">
        <f>D117*iPCU!D111</f>
        <v>0</v>
      </c>
      <c r="F117" s="622">
        <f>D117*iPCU!E111</f>
        <v>0</v>
      </c>
      <c r="G117" s="260"/>
    </row>
    <row r="118" spans="1:7" hidden="1">
      <c r="A118" s="628" t="str">
        <f>iPCU!A112</f>
        <v>Condomino23</v>
      </c>
      <c r="B118" s="619" t="str">
        <f>iPCU!B112</f>
        <v>P.01.23</v>
      </c>
      <c r="C118" s="620"/>
      <c r="D118" s="621"/>
      <c r="E118" s="622">
        <f>D118*iPCU!D112</f>
        <v>0</v>
      </c>
      <c r="F118" s="622">
        <f>D118*iPCU!E112</f>
        <v>0</v>
      </c>
      <c r="G118" s="260"/>
    </row>
    <row r="119" spans="1:7" hidden="1">
      <c r="A119" s="628" t="str">
        <f>iPCU!A113</f>
        <v/>
      </c>
      <c r="B119" s="619" t="str">
        <f>iPCU!B113</f>
        <v>P.01.24</v>
      </c>
      <c r="C119" s="620"/>
      <c r="D119" s="621"/>
      <c r="E119" s="622">
        <f>D119*iPCU!D113</f>
        <v>0</v>
      </c>
      <c r="F119" s="622">
        <f>D119*iPCU!E113</f>
        <v>0</v>
      </c>
      <c r="G119" s="260"/>
    </row>
    <row r="120" spans="1:7" hidden="1">
      <c r="A120" s="628" t="str">
        <f>iPCU!A114</f>
        <v/>
      </c>
      <c r="B120" s="619" t="str">
        <f>iPCU!B114</f>
        <v>P.01.25</v>
      </c>
      <c r="C120" s="620"/>
      <c r="D120" s="621"/>
      <c r="E120" s="622">
        <f>D120*iPCU!D114</f>
        <v>0</v>
      </c>
      <c r="F120" s="622">
        <f>D120*iPCU!E114</f>
        <v>0</v>
      </c>
      <c r="G120" s="260"/>
    </row>
    <row r="121" spans="1:7" hidden="1">
      <c r="A121" s="626" t="str">
        <f>iPCU!A115</f>
        <v/>
      </c>
      <c r="B121" s="619" t="str">
        <f>iPCU!B115</f>
        <v>P.01.26</v>
      </c>
      <c r="C121" s="620"/>
      <c r="D121" s="621"/>
      <c r="E121" s="622">
        <f>D121*iPCU!D115</f>
        <v>0</v>
      </c>
      <c r="F121" s="622">
        <f>D121*iPCU!E115</f>
        <v>0</v>
      </c>
      <c r="G121" s="260"/>
    </row>
    <row r="122" spans="1:7" hidden="1">
      <c r="A122" s="626" t="str">
        <f>iPCU!A116</f>
        <v/>
      </c>
      <c r="B122" s="619" t="str">
        <f>iPCU!B116</f>
        <v>P.01.27</v>
      </c>
      <c r="C122" s="620"/>
      <c r="D122" s="621"/>
      <c r="E122" s="622">
        <f>D122*iPCU!D116</f>
        <v>0</v>
      </c>
      <c r="F122" s="622">
        <f>D122*iPCU!E116</f>
        <v>0</v>
      </c>
      <c r="G122" s="260"/>
    </row>
    <row r="123" spans="1:7" hidden="1">
      <c r="A123" s="626" t="str">
        <f>iPCU!A117</f>
        <v/>
      </c>
      <c r="B123" s="619" t="str">
        <f>iPCU!B117</f>
        <v>P.01.28</v>
      </c>
      <c r="C123" s="620"/>
      <c r="D123" s="621"/>
      <c r="E123" s="622">
        <f>D123*iPCU!D117</f>
        <v>0</v>
      </c>
      <c r="F123" s="622">
        <f>D123*iPCU!E117</f>
        <v>0</v>
      </c>
      <c r="G123" s="260"/>
    </row>
    <row r="124" spans="1:7" hidden="1">
      <c r="A124" s="626" t="str">
        <f>iPCU!A118</f>
        <v/>
      </c>
      <c r="B124" s="619" t="str">
        <f>iPCU!B118</f>
        <v>P.01.29</v>
      </c>
      <c r="C124" s="620"/>
      <c r="D124" s="621"/>
      <c r="E124" s="622">
        <f>D124*iPCU!D118</f>
        <v>0</v>
      </c>
      <c r="F124" s="622">
        <f>D124*iPCU!E118</f>
        <v>0</v>
      </c>
      <c r="G124" s="260"/>
    </row>
    <row r="125" spans="1:7" hidden="1">
      <c r="A125" s="626" t="str">
        <f>iPCU!A119</f>
        <v/>
      </c>
      <c r="B125" s="619" t="str">
        <f>iPCU!B119</f>
        <v>P.01.30</v>
      </c>
      <c r="C125" s="620"/>
      <c r="D125" s="621"/>
      <c r="E125" s="622">
        <f>D125*iPCU!D119</f>
        <v>0</v>
      </c>
      <c r="F125" s="622">
        <f>D125*iPCU!E119</f>
        <v>0</v>
      </c>
      <c r="G125" s="260"/>
    </row>
    <row r="126" spans="1:7" hidden="1">
      <c r="A126" s="626" t="str">
        <f>iPCU!A120</f>
        <v/>
      </c>
      <c r="B126" s="619" t="str">
        <f>iPCU!B120</f>
        <v>P.01.31</v>
      </c>
      <c r="C126" s="620"/>
      <c r="D126" s="621"/>
      <c r="E126" s="622">
        <f>D126*iPCU!D120</f>
        <v>0</v>
      </c>
      <c r="F126" s="622">
        <f>D126*iPCU!E120</f>
        <v>0</v>
      </c>
      <c r="G126" s="260"/>
    </row>
    <row r="127" spans="1:7" hidden="1">
      <c r="A127" s="626" t="str">
        <f>iPCU!A121</f>
        <v/>
      </c>
      <c r="B127" s="619" t="str">
        <f>iPCU!B121</f>
        <v>P.01.32</v>
      </c>
      <c r="C127" s="620"/>
      <c r="D127" s="621"/>
      <c r="E127" s="622">
        <f>D127*iPCU!D121</f>
        <v>0</v>
      </c>
      <c r="F127" s="622">
        <f>D127*iPCU!E121</f>
        <v>0</v>
      </c>
      <c r="G127" s="260"/>
    </row>
    <row r="128" spans="1:7" hidden="1">
      <c r="A128" s="626" t="str">
        <f>iPCU!A122</f>
        <v/>
      </c>
      <c r="B128" s="619" t="str">
        <f>iPCU!B122</f>
        <v>P.01.33</v>
      </c>
      <c r="C128" s="620"/>
      <c r="D128" s="621"/>
      <c r="E128" s="622">
        <f>D128*iPCU!D122</f>
        <v>0</v>
      </c>
      <c r="F128" s="622">
        <f>D128*iPCU!E122</f>
        <v>0</v>
      </c>
      <c r="G128" s="260"/>
    </row>
    <row r="129" spans="1:7" hidden="1">
      <c r="A129" s="626" t="str">
        <f>iPCU!A123</f>
        <v/>
      </c>
      <c r="B129" s="619" t="str">
        <f>iPCU!B123</f>
        <v>P.01.34</v>
      </c>
      <c r="C129" s="620"/>
      <c r="D129" s="621"/>
      <c r="E129" s="622">
        <f>D129*iPCU!D123</f>
        <v>0</v>
      </c>
      <c r="F129" s="622">
        <f>D129*iPCU!E123</f>
        <v>0</v>
      </c>
      <c r="G129" s="260"/>
    </row>
    <row r="130" spans="1:7" hidden="1">
      <c r="A130" s="626" t="str">
        <f>iPCU!A124</f>
        <v/>
      </c>
      <c r="B130" s="619" t="str">
        <f>iPCU!B124</f>
        <v>P.01.35</v>
      </c>
      <c r="C130" s="620"/>
      <c r="D130" s="621"/>
      <c r="E130" s="622">
        <f>D130*iPCU!D124</f>
        <v>0</v>
      </c>
      <c r="F130" s="622">
        <f>D130*iPCU!E124</f>
        <v>0</v>
      </c>
      <c r="G130" s="260"/>
    </row>
    <row r="131" spans="1:7" hidden="1">
      <c r="A131" s="626" t="str">
        <f>iPCU!A125</f>
        <v/>
      </c>
      <c r="B131" s="619" t="str">
        <f>iPCU!B125</f>
        <v>P.01.36</v>
      </c>
      <c r="C131" s="620"/>
      <c r="D131" s="621"/>
      <c r="E131" s="622">
        <f>D131*iPCU!D125</f>
        <v>0</v>
      </c>
      <c r="F131" s="622">
        <f>D131*iPCU!E125</f>
        <v>0</v>
      </c>
      <c r="G131" s="260"/>
    </row>
    <row r="132" spans="1:7" hidden="1">
      <c r="A132" s="626" t="str">
        <f>iPCU!A126</f>
        <v/>
      </c>
      <c r="B132" s="619" t="str">
        <f>iPCU!B126</f>
        <v>P.01.37</v>
      </c>
      <c r="C132" s="620"/>
      <c r="D132" s="621"/>
      <c r="E132" s="622">
        <f>D132*iPCU!D126</f>
        <v>0</v>
      </c>
      <c r="F132" s="622">
        <f>D132*iPCU!E126</f>
        <v>0</v>
      </c>
      <c r="G132" s="260"/>
    </row>
    <row r="133" spans="1:7" hidden="1">
      <c r="A133" s="626" t="str">
        <f>iPCU!A127</f>
        <v/>
      </c>
      <c r="B133" s="619" t="str">
        <f>iPCU!B127</f>
        <v>P.01.38</v>
      </c>
      <c r="C133" s="620"/>
      <c r="D133" s="621"/>
      <c r="E133" s="622">
        <f>D133*iPCU!D127</f>
        <v>0</v>
      </c>
      <c r="F133" s="622">
        <f>D133*iPCU!E127</f>
        <v>0</v>
      </c>
      <c r="G133" s="260"/>
    </row>
    <row r="134" spans="1:7" hidden="1">
      <c r="A134" s="626" t="str">
        <f>iPCU!A128</f>
        <v/>
      </c>
      <c r="B134" s="619" t="str">
        <f>iPCU!B128</f>
        <v>P.01.39</v>
      </c>
      <c r="C134" s="620"/>
      <c r="D134" s="621"/>
      <c r="E134" s="622">
        <f>D134*iPCU!D128</f>
        <v>0</v>
      </c>
      <c r="F134" s="622">
        <f>D134*iPCU!E128</f>
        <v>0</v>
      </c>
      <c r="G134" s="260"/>
    </row>
    <row r="135" spans="1:7" hidden="1">
      <c r="A135" s="626" t="str">
        <f>iPCU!A129</f>
        <v/>
      </c>
      <c r="B135" s="619" t="str">
        <f>iPCU!B129</f>
        <v>P.01.40</v>
      </c>
      <c r="C135" s="620"/>
      <c r="D135" s="621"/>
      <c r="E135" s="622">
        <f>D135*iPCU!D129</f>
        <v>0</v>
      </c>
      <c r="F135" s="622">
        <f>D135*iPCU!E129</f>
        <v>0</v>
      </c>
      <c r="G135" s="260"/>
    </row>
    <row r="136" spans="1:7" hidden="1">
      <c r="A136" s="626" t="str">
        <f>iPCU!A130</f>
        <v/>
      </c>
      <c r="B136" s="619" t="str">
        <f>iPCU!B130</f>
        <v>P.01.41</v>
      </c>
      <c r="C136" s="620"/>
      <c r="D136" s="621"/>
      <c r="E136" s="622">
        <f>D136*iPCU!D130</f>
        <v>0</v>
      </c>
      <c r="F136" s="622">
        <f>D136*iPCU!E130</f>
        <v>0</v>
      </c>
      <c r="G136" s="260"/>
    </row>
    <row r="137" spans="1:7" hidden="1">
      <c r="A137" s="626" t="str">
        <f>iPCU!A131</f>
        <v/>
      </c>
      <c r="B137" s="619" t="str">
        <f>iPCU!B131</f>
        <v>P.01.42</v>
      </c>
      <c r="C137" s="620"/>
      <c r="D137" s="621"/>
      <c r="E137" s="622">
        <f>D137*iPCU!D131</f>
        <v>0</v>
      </c>
      <c r="F137" s="622">
        <f>D137*iPCU!E131</f>
        <v>0</v>
      </c>
      <c r="G137" s="260"/>
    </row>
    <row r="138" spans="1:7" hidden="1">
      <c r="A138" s="626" t="str">
        <f>iPCU!A132</f>
        <v/>
      </c>
      <c r="B138" s="619" t="str">
        <f>iPCU!B132</f>
        <v>P.01.43</v>
      </c>
      <c r="C138" s="620"/>
      <c r="D138" s="621"/>
      <c r="E138" s="622">
        <f>D138*iPCU!D132</f>
        <v>0</v>
      </c>
      <c r="F138" s="622">
        <f>D138*iPCU!E132</f>
        <v>0</v>
      </c>
      <c r="G138" s="260"/>
    </row>
    <row r="139" spans="1:7" hidden="1">
      <c r="A139" s="626" t="str">
        <f>iPCU!A133</f>
        <v/>
      </c>
      <c r="B139" s="619" t="str">
        <f>iPCU!B133</f>
        <v>P.01.44</v>
      </c>
      <c r="C139" s="620"/>
      <c r="D139" s="621"/>
      <c r="E139" s="622">
        <f>D139*iPCU!D133</f>
        <v>0</v>
      </c>
      <c r="F139" s="622">
        <f>D139*iPCU!E133</f>
        <v>0</v>
      </c>
      <c r="G139" s="260"/>
    </row>
    <row r="140" spans="1:7" hidden="1">
      <c r="A140" s="626" t="str">
        <f>iPCU!A134</f>
        <v/>
      </c>
      <c r="B140" s="619" t="str">
        <f>iPCU!B134</f>
        <v>P.01.45</v>
      </c>
      <c r="C140" s="620"/>
      <c r="D140" s="621"/>
      <c r="E140" s="622">
        <f>D140*iPCU!D134</f>
        <v>0</v>
      </c>
      <c r="F140" s="622">
        <f>D140*iPCU!E134</f>
        <v>0</v>
      </c>
      <c r="G140" s="260"/>
    </row>
    <row r="141" spans="1:7" hidden="1">
      <c r="A141" s="626" t="str">
        <f>iPCU!A135</f>
        <v/>
      </c>
      <c r="B141" s="619" t="str">
        <f>iPCU!B135</f>
        <v>P.01.46</v>
      </c>
      <c r="C141" s="620"/>
      <c r="D141" s="621"/>
      <c r="E141" s="622">
        <f>D141*iPCU!D135</f>
        <v>0</v>
      </c>
      <c r="F141" s="622">
        <f>D141*iPCU!E135</f>
        <v>0</v>
      </c>
      <c r="G141" s="260"/>
    </row>
    <row r="142" spans="1:7" hidden="1">
      <c r="A142" s="626" t="str">
        <f>iPCU!A136</f>
        <v/>
      </c>
      <c r="B142" s="619" t="str">
        <f>iPCU!B136</f>
        <v>P.01.47</v>
      </c>
      <c r="C142" s="620"/>
      <c r="D142" s="621"/>
      <c r="E142" s="622">
        <f>D142*iPCU!D136</f>
        <v>0</v>
      </c>
      <c r="F142" s="622">
        <f>D142*iPCU!E136</f>
        <v>0</v>
      </c>
      <c r="G142" s="260"/>
    </row>
    <row r="143" spans="1:7" hidden="1">
      <c r="A143" s="626" t="str">
        <f>iPCU!A137</f>
        <v/>
      </c>
      <c r="B143" s="619" t="str">
        <f>iPCU!B137</f>
        <v>P.01.48</v>
      </c>
      <c r="C143" s="620"/>
      <c r="D143" s="621"/>
      <c r="E143" s="622">
        <f>D143*iPCU!D137</f>
        <v>0</v>
      </c>
      <c r="F143" s="622">
        <f>D143*iPCU!E137</f>
        <v>0</v>
      </c>
      <c r="G143" s="260"/>
    </row>
    <row r="144" spans="1:7" hidden="1">
      <c r="A144" s="626" t="str">
        <f>iPCU!A138</f>
        <v/>
      </c>
      <c r="B144" s="619" t="str">
        <f>iPCU!B138</f>
        <v>P.01.49</v>
      </c>
      <c r="C144" s="620"/>
      <c r="D144" s="621"/>
      <c r="E144" s="622">
        <f>D144*iPCU!D138</f>
        <v>0</v>
      </c>
      <c r="F144" s="622">
        <f>D144*iPCU!E138</f>
        <v>0</v>
      </c>
      <c r="G144" s="260"/>
    </row>
    <row r="145" spans="1:7" hidden="1">
      <c r="A145" s="626" t="str">
        <f>iPCU!A139</f>
        <v/>
      </c>
      <c r="B145" s="619" t="str">
        <f>iPCU!B139</f>
        <v>P.01.50</v>
      </c>
      <c r="C145" s="620"/>
      <c r="D145" s="621"/>
      <c r="E145" s="622">
        <f>D145*iPCU!D139</f>
        <v>0</v>
      </c>
      <c r="F145" s="622">
        <f>D145*iPCU!E139</f>
        <v>0</v>
      </c>
      <c r="G145" s="260"/>
    </row>
    <row r="146" spans="1:7" hidden="1">
      <c r="A146" s="626" t="str">
        <f>iPCU!A140</f>
        <v/>
      </c>
      <c r="B146" s="619" t="str">
        <f>iPCU!B140</f>
        <v>P.01.51</v>
      </c>
      <c r="C146" s="620"/>
      <c r="D146" s="621"/>
      <c r="E146" s="622">
        <f>D146*iPCU!D140</f>
        <v>0</v>
      </c>
      <c r="F146" s="622">
        <f>D146*iPCU!E140</f>
        <v>0</v>
      </c>
      <c r="G146" s="260"/>
    </row>
    <row r="147" spans="1:7" hidden="1">
      <c r="A147" s="626" t="str">
        <f>iPCU!A141</f>
        <v/>
      </c>
      <c r="B147" s="619" t="str">
        <f>iPCU!B141</f>
        <v>P.01.52</v>
      </c>
      <c r="C147" s="620"/>
      <c r="D147" s="621"/>
      <c r="E147" s="622">
        <f>D147*iPCU!D141</f>
        <v>0</v>
      </c>
      <c r="F147" s="622">
        <f>D147*iPCU!E141</f>
        <v>0</v>
      </c>
      <c r="G147" s="260"/>
    </row>
    <row r="148" spans="1:7" hidden="1">
      <c r="A148" s="626" t="str">
        <f>iPCU!A142</f>
        <v/>
      </c>
      <c r="B148" s="619" t="str">
        <f>iPCU!B142</f>
        <v>P.01.53</v>
      </c>
      <c r="C148" s="620"/>
      <c r="D148" s="621"/>
      <c r="E148" s="622">
        <f>D148*iPCU!D142</f>
        <v>0</v>
      </c>
      <c r="F148" s="622">
        <f>D148*iPCU!E142</f>
        <v>0</v>
      </c>
      <c r="G148" s="260"/>
    </row>
    <row r="149" spans="1:7" hidden="1">
      <c r="A149" s="626" t="str">
        <f>iPCU!A143</f>
        <v/>
      </c>
      <c r="B149" s="619" t="str">
        <f>iPCU!B143</f>
        <v>P.01.54</v>
      </c>
      <c r="C149" s="620"/>
      <c r="D149" s="621"/>
      <c r="E149" s="622">
        <f>D149*iPCU!D143</f>
        <v>0</v>
      </c>
      <c r="F149" s="622">
        <f>D149*iPCU!E143</f>
        <v>0</v>
      </c>
      <c r="G149" s="260"/>
    </row>
    <row r="150" spans="1:7" hidden="1">
      <c r="A150" s="626" t="str">
        <f>iPCU!A144</f>
        <v/>
      </c>
      <c r="B150" s="619" t="str">
        <f>iPCU!B144</f>
        <v>P.01.55</v>
      </c>
      <c r="C150" s="620"/>
      <c r="D150" s="621"/>
      <c r="E150" s="622">
        <f>D150*iPCU!D144</f>
        <v>0</v>
      </c>
      <c r="F150" s="622">
        <f>D150*iPCU!E144</f>
        <v>0</v>
      </c>
      <c r="G150" s="260"/>
    </row>
    <row r="151" spans="1:7" hidden="1">
      <c r="A151" s="626" t="str">
        <f>iPCU!A145</f>
        <v/>
      </c>
      <c r="B151" s="619" t="str">
        <f>iPCU!B145</f>
        <v>P.01.56</v>
      </c>
      <c r="C151" s="620"/>
      <c r="D151" s="621"/>
      <c r="E151" s="622">
        <f>D151*iPCU!D145</f>
        <v>0</v>
      </c>
      <c r="F151" s="622">
        <f>D151*iPCU!E145</f>
        <v>0</v>
      </c>
      <c r="G151" s="260"/>
    </row>
    <row r="152" spans="1:7" hidden="1">
      <c r="A152" s="626" t="str">
        <f>iPCU!A146</f>
        <v/>
      </c>
      <c r="B152" s="619" t="str">
        <f>iPCU!B146</f>
        <v>P.01.57</v>
      </c>
      <c r="C152" s="620"/>
      <c r="D152" s="621"/>
      <c r="E152" s="622">
        <f>D152*iPCU!D146</f>
        <v>0</v>
      </c>
      <c r="F152" s="622">
        <f>D152*iPCU!E146</f>
        <v>0</v>
      </c>
      <c r="G152" s="260"/>
    </row>
    <row r="153" spans="1:7" hidden="1">
      <c r="A153" s="626" t="str">
        <f>iPCU!A147</f>
        <v/>
      </c>
      <c r="B153" s="619" t="str">
        <f>iPCU!B147</f>
        <v>P.01.58</v>
      </c>
      <c r="C153" s="620"/>
      <c r="D153" s="621"/>
      <c r="E153" s="622">
        <f>D153*iPCU!D147</f>
        <v>0</v>
      </c>
      <c r="F153" s="622">
        <f>D153*iPCU!E147</f>
        <v>0</v>
      </c>
      <c r="G153" s="260"/>
    </row>
    <row r="154" spans="1:7" hidden="1">
      <c r="A154" s="626" t="str">
        <f>iPCU!A148</f>
        <v/>
      </c>
      <c r="B154" s="619" t="str">
        <f>iPCU!B148</f>
        <v>P.01.59</v>
      </c>
      <c r="C154" s="620"/>
      <c r="D154" s="621"/>
      <c r="E154" s="622">
        <f>D154*iPCU!D148</f>
        <v>0</v>
      </c>
      <c r="F154" s="622">
        <f>D154*iPCU!E148</f>
        <v>0</v>
      </c>
      <c r="G154" s="260"/>
    </row>
    <row r="155" spans="1:7" hidden="1">
      <c r="A155" s="626" t="str">
        <f>iPCU!A149</f>
        <v/>
      </c>
      <c r="B155" s="619" t="str">
        <f>iPCU!B149</f>
        <v>P.01.60</v>
      </c>
      <c r="C155" s="620"/>
      <c r="D155" s="621"/>
      <c r="E155" s="622">
        <f>D155*iPCU!D149</f>
        <v>0</v>
      </c>
      <c r="F155" s="622">
        <f>D155*iPCU!E149</f>
        <v>0</v>
      </c>
      <c r="G155" s="260"/>
    </row>
    <row r="156" spans="1:7" hidden="1">
      <c r="A156" s="626" t="str">
        <f>iPCU!A150</f>
        <v/>
      </c>
      <c r="B156" s="619" t="str">
        <f>iPCU!B150</f>
        <v>P.01.61</v>
      </c>
      <c r="C156" s="620"/>
      <c r="D156" s="621"/>
      <c r="E156" s="622">
        <f>D156*iPCU!D150</f>
        <v>0</v>
      </c>
      <c r="F156" s="622">
        <f>D156*iPCU!E150</f>
        <v>0</v>
      </c>
      <c r="G156" s="260"/>
    </row>
    <row r="157" spans="1:7" hidden="1">
      <c r="A157" s="626" t="str">
        <f>iPCU!A151</f>
        <v/>
      </c>
      <c r="B157" s="619" t="str">
        <f>iPCU!B151</f>
        <v>P.01.62</v>
      </c>
      <c r="C157" s="620"/>
      <c r="D157" s="621"/>
      <c r="E157" s="622">
        <f>D157*iPCU!D151</f>
        <v>0</v>
      </c>
      <c r="F157" s="622">
        <f>D157*iPCU!E151</f>
        <v>0</v>
      </c>
      <c r="G157" s="260"/>
    </row>
    <row r="158" spans="1:7" hidden="1">
      <c r="A158" s="626" t="str">
        <f>iPCU!A152</f>
        <v/>
      </c>
      <c r="B158" s="619" t="str">
        <f>iPCU!B152</f>
        <v>P.01.63</v>
      </c>
      <c r="C158" s="620"/>
      <c r="D158" s="621"/>
      <c r="E158" s="622">
        <f>D158*iPCU!D152</f>
        <v>0</v>
      </c>
      <c r="F158" s="622">
        <f>D158*iPCU!E152</f>
        <v>0</v>
      </c>
      <c r="G158" s="260"/>
    </row>
    <row r="159" spans="1:7" hidden="1">
      <c r="A159" s="626" t="str">
        <f>iPCU!A153</f>
        <v/>
      </c>
      <c r="B159" s="619" t="str">
        <f>iPCU!B153</f>
        <v>P.01.64</v>
      </c>
      <c r="C159" s="620"/>
      <c r="D159" s="621"/>
      <c r="E159" s="622">
        <f>D159*iPCU!D153</f>
        <v>0</v>
      </c>
      <c r="F159" s="622">
        <f>D159*iPCU!E153</f>
        <v>0</v>
      </c>
      <c r="G159" s="260"/>
    </row>
    <row r="160" spans="1:7" hidden="1">
      <c r="A160" s="626" t="str">
        <f>iPCU!A154</f>
        <v/>
      </c>
      <c r="B160" s="619" t="str">
        <f>iPCU!B154</f>
        <v>P.01.65</v>
      </c>
      <c r="C160" s="620"/>
      <c r="D160" s="621"/>
      <c r="E160" s="622">
        <f>D160*iPCU!D154</f>
        <v>0</v>
      </c>
      <c r="F160" s="622">
        <f>D160*iPCU!E154</f>
        <v>0</v>
      </c>
      <c r="G160" s="260"/>
    </row>
    <row r="161" spans="1:7" hidden="1">
      <c r="A161" s="626" t="str">
        <f>iPCU!A155</f>
        <v/>
      </c>
      <c r="B161" s="619" t="str">
        <f>iPCU!B155</f>
        <v>P.01.66</v>
      </c>
      <c r="C161" s="620"/>
      <c r="D161" s="621"/>
      <c r="E161" s="622">
        <f>D161*iPCU!D155</f>
        <v>0</v>
      </c>
      <c r="F161" s="622">
        <f>D161*iPCU!E155</f>
        <v>0</v>
      </c>
      <c r="G161" s="260"/>
    </row>
    <row r="162" spans="1:7" hidden="1">
      <c r="A162" s="626" t="str">
        <f>iPCU!A156</f>
        <v/>
      </c>
      <c r="B162" s="619" t="str">
        <f>iPCU!B156</f>
        <v>P.01.67</v>
      </c>
      <c r="C162" s="620"/>
      <c r="D162" s="621"/>
      <c r="E162" s="622">
        <f>D162*iPCU!D156</f>
        <v>0</v>
      </c>
      <c r="F162" s="622">
        <f>D162*iPCU!E156</f>
        <v>0</v>
      </c>
      <c r="G162" s="260"/>
    </row>
    <row r="163" spans="1:7" hidden="1">
      <c r="A163" s="626" t="str">
        <f>iPCU!A157</f>
        <v/>
      </c>
      <c r="B163" s="619" t="str">
        <f>iPCU!B157</f>
        <v>P.01.68</v>
      </c>
      <c r="C163" s="620"/>
      <c r="D163" s="621"/>
      <c r="E163" s="622">
        <f>D163*iPCU!D157</f>
        <v>0</v>
      </c>
      <c r="F163" s="622">
        <f>D163*iPCU!E157</f>
        <v>0</v>
      </c>
      <c r="G163" s="260"/>
    </row>
    <row r="164" spans="1:7" hidden="1">
      <c r="A164" s="626" t="str">
        <f>iPCU!A158</f>
        <v/>
      </c>
      <c r="B164" s="619" t="str">
        <f>iPCU!B158</f>
        <v>P.01.69</v>
      </c>
      <c r="C164" s="620"/>
      <c r="D164" s="621"/>
      <c r="E164" s="622">
        <f>D164*iPCU!D158</f>
        <v>0</v>
      </c>
      <c r="F164" s="622">
        <f>D164*iPCU!E158</f>
        <v>0</v>
      </c>
      <c r="G164" s="260"/>
    </row>
    <row r="165" spans="1:7" hidden="1">
      <c r="A165" s="626" t="str">
        <f>iPCU!A159</f>
        <v/>
      </c>
      <c r="B165" s="619" t="str">
        <f>iPCU!B159</f>
        <v>P.01.70</v>
      </c>
      <c r="C165" s="620"/>
      <c r="D165" s="621"/>
      <c r="E165" s="622">
        <f>D165*iPCU!D159</f>
        <v>0</v>
      </c>
      <c r="F165" s="622">
        <f>D165*iPCU!E159</f>
        <v>0</v>
      </c>
      <c r="G165" s="260"/>
    </row>
    <row r="166" spans="1:7" hidden="1">
      <c r="A166" s="626" t="str">
        <f>iPCU!A160</f>
        <v/>
      </c>
      <c r="B166" s="619" t="str">
        <f>iPCU!B160</f>
        <v>P.01.71</v>
      </c>
      <c r="C166" s="620"/>
      <c r="D166" s="621"/>
      <c r="E166" s="622">
        <f>D166*iPCU!D160</f>
        <v>0</v>
      </c>
      <c r="F166" s="622">
        <f>D166*iPCU!E160</f>
        <v>0</v>
      </c>
      <c r="G166" s="260"/>
    </row>
    <row r="167" spans="1:7" hidden="1">
      <c r="A167" s="626" t="str">
        <f>iPCU!A161</f>
        <v/>
      </c>
      <c r="B167" s="619" t="str">
        <f>iPCU!B161</f>
        <v>P.01.72</v>
      </c>
      <c r="C167" s="620"/>
      <c r="D167" s="621"/>
      <c r="E167" s="622">
        <f>D167*iPCU!D161</f>
        <v>0</v>
      </c>
      <c r="F167" s="622">
        <f>D167*iPCU!E161</f>
        <v>0</v>
      </c>
      <c r="G167" s="260"/>
    </row>
    <row r="168" spans="1:7" hidden="1">
      <c r="A168" s="626" t="str">
        <f>iPCU!A162</f>
        <v/>
      </c>
      <c r="B168" s="619" t="str">
        <f>iPCU!B162</f>
        <v>P.01.73</v>
      </c>
      <c r="C168" s="620"/>
      <c r="D168" s="621"/>
      <c r="E168" s="622">
        <f>D168*iPCU!D162</f>
        <v>0</v>
      </c>
      <c r="F168" s="622">
        <f>D168*iPCU!E162</f>
        <v>0</v>
      </c>
      <c r="G168" s="260"/>
    </row>
    <row r="169" spans="1:7" hidden="1">
      <c r="A169" s="626" t="str">
        <f>iPCU!A163</f>
        <v/>
      </c>
      <c r="B169" s="619" t="str">
        <f>iPCU!B163</f>
        <v>P.01.74</v>
      </c>
      <c r="C169" s="620"/>
      <c r="D169" s="621"/>
      <c r="E169" s="622">
        <f>D169*iPCU!D163</f>
        <v>0</v>
      </c>
      <c r="F169" s="622">
        <f>D169*iPCU!E163</f>
        <v>0</v>
      </c>
      <c r="G169" s="260"/>
    </row>
    <row r="170" spans="1:7" hidden="1">
      <c r="A170" s="626" t="str">
        <f>iPCU!A164</f>
        <v/>
      </c>
      <c r="B170" s="619" t="str">
        <f>iPCU!B164</f>
        <v>P.01.75</v>
      </c>
      <c r="C170" s="620"/>
      <c r="D170" s="621"/>
      <c r="E170" s="622">
        <f>D170*iPCU!D164</f>
        <v>0</v>
      </c>
      <c r="F170" s="622">
        <f>D170*iPCU!E164</f>
        <v>0</v>
      </c>
      <c r="G170" s="260"/>
    </row>
    <row r="171" spans="1:7" hidden="1">
      <c r="A171" s="626" t="str">
        <f>iPCU!A165</f>
        <v/>
      </c>
      <c r="B171" s="619" t="str">
        <f>iPCU!B165</f>
        <v>P.01.76</v>
      </c>
      <c r="C171" s="620"/>
      <c r="D171" s="621"/>
      <c r="E171" s="622">
        <f>D171*iPCU!D165</f>
        <v>0</v>
      </c>
      <c r="F171" s="622">
        <f>D171*iPCU!E165</f>
        <v>0</v>
      </c>
      <c r="G171" s="260"/>
    </row>
    <row r="172" spans="1:7" hidden="1">
      <c r="A172" s="626" t="str">
        <f>iPCU!A166</f>
        <v/>
      </c>
      <c r="B172" s="619" t="str">
        <f>iPCU!B166</f>
        <v>P.01.77</v>
      </c>
      <c r="C172" s="620"/>
      <c r="D172" s="621"/>
      <c r="E172" s="622">
        <f>D172*iPCU!D166</f>
        <v>0</v>
      </c>
      <c r="F172" s="622">
        <f>D172*iPCU!E166</f>
        <v>0</v>
      </c>
      <c r="G172" s="260"/>
    </row>
    <row r="173" spans="1:7" hidden="1">
      <c r="A173" s="626" t="str">
        <f>iPCU!A167</f>
        <v/>
      </c>
      <c r="B173" s="619" t="str">
        <f>iPCU!B167</f>
        <v>P.01.78</v>
      </c>
      <c r="C173" s="620"/>
      <c r="D173" s="621"/>
      <c r="E173" s="622">
        <f>D173*iPCU!D167</f>
        <v>0</v>
      </c>
      <c r="F173" s="622">
        <f>D173*iPCU!E167</f>
        <v>0</v>
      </c>
      <c r="G173" s="260"/>
    </row>
    <row r="174" spans="1:7" hidden="1">
      <c r="A174" s="626" t="str">
        <f>iPCU!A168</f>
        <v/>
      </c>
      <c r="B174" s="619" t="str">
        <f>iPCU!B168</f>
        <v>P.01.79</v>
      </c>
      <c r="C174" s="620"/>
      <c r="D174" s="621"/>
      <c r="E174" s="622">
        <f>D174*iPCU!D168</f>
        <v>0</v>
      </c>
      <c r="F174" s="622">
        <f>D174*iPCU!E168</f>
        <v>0</v>
      </c>
      <c r="G174" s="260"/>
    </row>
    <row r="175" spans="1:7" hidden="1">
      <c r="A175" s="626" t="str">
        <f>iPCU!A169</f>
        <v/>
      </c>
      <c r="B175" s="619" t="str">
        <f>iPCU!B169</f>
        <v>P.01.80</v>
      </c>
      <c r="C175" s="620"/>
      <c r="D175" s="621"/>
      <c r="E175" s="622">
        <f>D175*iPCU!D169</f>
        <v>0</v>
      </c>
      <c r="F175" s="622">
        <f>D175*iPCU!E169</f>
        <v>0</v>
      </c>
      <c r="G175" s="260"/>
    </row>
    <row r="176" spans="1:7" hidden="1">
      <c r="A176" s="626" t="str">
        <f>iPCU!A170</f>
        <v/>
      </c>
      <c r="B176" s="619" t="str">
        <f>iPCU!B170</f>
        <v>P.01.81</v>
      </c>
      <c r="C176" s="620"/>
      <c r="D176" s="621"/>
      <c r="E176" s="622">
        <f>D176*iPCU!D170</f>
        <v>0</v>
      </c>
      <c r="F176" s="622">
        <f>D176*iPCU!E170</f>
        <v>0</v>
      </c>
      <c r="G176" s="260"/>
    </row>
    <row r="177" spans="1:7" hidden="1">
      <c r="A177" s="626" t="str">
        <f>iPCU!A171</f>
        <v/>
      </c>
      <c r="B177" s="619" t="str">
        <f>iPCU!B171</f>
        <v>P.01.82</v>
      </c>
      <c r="C177" s="620"/>
      <c r="D177" s="621"/>
      <c r="E177" s="622">
        <f>D177*iPCU!D171</f>
        <v>0</v>
      </c>
      <c r="F177" s="622">
        <f>D177*iPCU!E171</f>
        <v>0</v>
      </c>
      <c r="G177" s="260"/>
    </row>
    <row r="178" spans="1:7" hidden="1">
      <c r="A178" s="626" t="str">
        <f>iPCU!A172</f>
        <v/>
      </c>
      <c r="B178" s="619" t="str">
        <f>iPCU!B172</f>
        <v>P.01.83</v>
      </c>
      <c r="C178" s="620"/>
      <c r="D178" s="621"/>
      <c r="E178" s="622">
        <f>D178*iPCU!D172</f>
        <v>0</v>
      </c>
      <c r="F178" s="622">
        <f>D178*iPCU!E172</f>
        <v>0</v>
      </c>
      <c r="G178" s="260"/>
    </row>
    <row r="179" spans="1:7" hidden="1">
      <c r="A179" s="626" t="str">
        <f>iPCU!A173</f>
        <v/>
      </c>
      <c r="B179" s="619" t="str">
        <f>iPCU!B173</f>
        <v>P.01.84</v>
      </c>
      <c r="C179" s="620"/>
      <c r="D179" s="621"/>
      <c r="E179" s="622">
        <f>D179*iPCU!D173</f>
        <v>0</v>
      </c>
      <c r="F179" s="622">
        <f>D179*iPCU!E173</f>
        <v>0</v>
      </c>
      <c r="G179" s="260"/>
    </row>
    <row r="180" spans="1:7" hidden="1">
      <c r="A180" s="626" t="str">
        <f>iPCU!A174</f>
        <v/>
      </c>
      <c r="B180" s="619" t="str">
        <f>iPCU!B174</f>
        <v>P.01.85</v>
      </c>
      <c r="C180" s="620"/>
      <c r="D180" s="621"/>
      <c r="E180" s="622">
        <f>D180*iPCU!D174</f>
        <v>0</v>
      </c>
      <c r="F180" s="622">
        <f>D180*iPCU!E174</f>
        <v>0</v>
      </c>
      <c r="G180" s="260"/>
    </row>
    <row r="181" spans="1:7" hidden="1">
      <c r="A181" s="626" t="str">
        <f>iPCU!A175</f>
        <v/>
      </c>
      <c r="B181" s="619" t="str">
        <f>iPCU!B175</f>
        <v>P.01.86</v>
      </c>
      <c r="C181" s="620"/>
      <c r="D181" s="621"/>
      <c r="E181" s="622">
        <f>D181*iPCU!D175</f>
        <v>0</v>
      </c>
      <c r="F181" s="622">
        <f>D181*iPCU!E175</f>
        <v>0</v>
      </c>
      <c r="G181" s="260"/>
    </row>
    <row r="182" spans="1:7" hidden="1">
      <c r="A182" s="626" t="str">
        <f>iPCU!A176</f>
        <v/>
      </c>
      <c r="B182" s="619" t="str">
        <f>iPCU!B176</f>
        <v>P.01.87</v>
      </c>
      <c r="C182" s="620"/>
      <c r="D182" s="621"/>
      <c r="E182" s="622">
        <f>D182*iPCU!D176</f>
        <v>0</v>
      </c>
      <c r="F182" s="622">
        <f>D182*iPCU!E176</f>
        <v>0</v>
      </c>
      <c r="G182" s="260"/>
    </row>
    <row r="183" spans="1:7" hidden="1">
      <c r="A183" s="626" t="str">
        <f>iPCU!A177</f>
        <v/>
      </c>
      <c r="B183" s="619" t="str">
        <f>iPCU!B177</f>
        <v>P.01.88</v>
      </c>
      <c r="C183" s="620"/>
      <c r="D183" s="621"/>
      <c r="E183" s="622">
        <f>D183*iPCU!D177</f>
        <v>0</v>
      </c>
      <c r="F183" s="622">
        <f>D183*iPCU!E177</f>
        <v>0</v>
      </c>
      <c r="G183" s="260"/>
    </row>
    <row r="184" spans="1:7" hidden="1">
      <c r="A184" s="626" t="str">
        <f>iPCU!A178</f>
        <v/>
      </c>
      <c r="B184" s="619" t="str">
        <f>iPCU!B178</f>
        <v>P.01.89</v>
      </c>
      <c r="C184" s="620"/>
      <c r="D184" s="621"/>
      <c r="E184" s="622">
        <f>D184*iPCU!D178</f>
        <v>0</v>
      </c>
      <c r="F184" s="622">
        <f>D184*iPCU!E178</f>
        <v>0</v>
      </c>
      <c r="G184" s="260"/>
    </row>
    <row r="185" spans="1:7" hidden="1">
      <c r="A185" s="626" t="str">
        <f>iPCU!A179</f>
        <v/>
      </c>
      <c r="B185" s="619" t="str">
        <f>iPCU!B179</f>
        <v>P.01.90</v>
      </c>
      <c r="C185" s="620"/>
      <c r="D185" s="621"/>
      <c r="E185" s="622">
        <f>D185*iPCU!D179</f>
        <v>0</v>
      </c>
      <c r="F185" s="622">
        <f>D185*iPCU!E179</f>
        <v>0</v>
      </c>
      <c r="G185" s="260"/>
    </row>
    <row r="186" spans="1:7" hidden="1">
      <c r="A186" s="626" t="str">
        <f>iPCU!A180</f>
        <v/>
      </c>
      <c r="B186" s="619" t="str">
        <f>iPCU!B180</f>
        <v>P.01.91</v>
      </c>
      <c r="C186" s="620"/>
      <c r="D186" s="621"/>
      <c r="E186" s="622">
        <f>D186*iPCU!D180</f>
        <v>0</v>
      </c>
      <c r="F186" s="622">
        <f>D186*iPCU!E180</f>
        <v>0</v>
      </c>
      <c r="G186" s="260"/>
    </row>
    <row r="187" spans="1:7" hidden="1">
      <c r="A187" s="626" t="str">
        <f>iPCU!A181</f>
        <v/>
      </c>
      <c r="B187" s="619" t="str">
        <f>iPCU!B181</f>
        <v>P.01.92</v>
      </c>
      <c r="C187" s="620"/>
      <c r="D187" s="621"/>
      <c r="E187" s="622">
        <f>D187*iPCU!D181</f>
        <v>0</v>
      </c>
      <c r="F187" s="622">
        <f>D187*iPCU!E181</f>
        <v>0</v>
      </c>
      <c r="G187" s="260"/>
    </row>
    <row r="188" spans="1:7" hidden="1">
      <c r="A188" s="626" t="str">
        <f>iPCU!A182</f>
        <v/>
      </c>
      <c r="B188" s="619" t="str">
        <f>iPCU!B182</f>
        <v>P.01.93</v>
      </c>
      <c r="C188" s="620"/>
      <c r="D188" s="621"/>
      <c r="E188" s="622">
        <f>D188*iPCU!D182</f>
        <v>0</v>
      </c>
      <c r="F188" s="622">
        <f>D188*iPCU!E182</f>
        <v>0</v>
      </c>
      <c r="G188" s="260"/>
    </row>
    <row r="189" spans="1:7" hidden="1">
      <c r="A189" s="626" t="str">
        <f>iPCU!A183</f>
        <v/>
      </c>
      <c r="B189" s="619" t="str">
        <f>iPCU!B183</f>
        <v>P.01.94</v>
      </c>
      <c r="C189" s="620"/>
      <c r="D189" s="621"/>
      <c r="E189" s="622">
        <f>D189*iPCU!D183</f>
        <v>0</v>
      </c>
      <c r="F189" s="622">
        <f>D189*iPCU!E183</f>
        <v>0</v>
      </c>
      <c r="G189" s="260"/>
    </row>
    <row r="190" spans="1:7" hidden="1">
      <c r="A190" s="626" t="str">
        <f>iPCU!A184</f>
        <v/>
      </c>
      <c r="B190" s="619" t="str">
        <f>iPCU!B184</f>
        <v>P.01.95</v>
      </c>
      <c r="C190" s="620"/>
      <c r="D190" s="621"/>
      <c r="E190" s="622">
        <f>D190*iPCU!D184</f>
        <v>0</v>
      </c>
      <c r="F190" s="622">
        <f>D190*iPCU!E184</f>
        <v>0</v>
      </c>
      <c r="G190" s="260"/>
    </row>
    <row r="191" spans="1:7" hidden="1">
      <c r="A191" s="626" t="str">
        <f>iPCU!A185</f>
        <v/>
      </c>
      <c r="B191" s="619" t="str">
        <f>iPCU!B185</f>
        <v>P.01.96</v>
      </c>
      <c r="C191" s="620"/>
      <c r="D191" s="621"/>
      <c r="E191" s="622">
        <f>D191*iPCU!D185</f>
        <v>0</v>
      </c>
      <c r="F191" s="622">
        <f>D191*iPCU!E185</f>
        <v>0</v>
      </c>
      <c r="G191" s="260"/>
    </row>
    <row r="192" spans="1:7" hidden="1">
      <c r="A192" s="626" t="str">
        <f>iPCU!A186</f>
        <v/>
      </c>
      <c r="B192" s="619" t="str">
        <f>iPCU!B186</f>
        <v>P.01.97</v>
      </c>
      <c r="C192" s="620"/>
      <c r="D192" s="621"/>
      <c r="E192" s="622">
        <f>D192*iPCU!D186</f>
        <v>0</v>
      </c>
      <c r="F192" s="622">
        <f>D192*iPCU!E186</f>
        <v>0</v>
      </c>
      <c r="G192" s="260"/>
    </row>
    <row r="193" spans="1:7" hidden="1">
      <c r="A193" s="626" t="str">
        <f>iPCU!A187</f>
        <v/>
      </c>
      <c r="B193" s="619" t="str">
        <f>iPCU!B187</f>
        <v>P.01.98</v>
      </c>
      <c r="C193" s="620"/>
      <c r="D193" s="621"/>
      <c r="E193" s="622">
        <f>D193*iPCU!D187</f>
        <v>0</v>
      </c>
      <c r="F193" s="622">
        <f>D193*iPCU!E187</f>
        <v>0</v>
      </c>
      <c r="G193" s="260"/>
    </row>
    <row r="194" spans="1:7" hidden="1">
      <c r="A194" s="626" t="str">
        <f>iPCU!A188</f>
        <v/>
      </c>
      <c r="B194" s="619" t="str">
        <f>iPCU!B188</f>
        <v>P.01.99</v>
      </c>
      <c r="C194" s="620"/>
      <c r="D194" s="621"/>
      <c r="E194" s="622">
        <f>D194*iPCU!D188</f>
        <v>0</v>
      </c>
      <c r="F194" s="622">
        <f>D194*iPCU!E188</f>
        <v>0</v>
      </c>
      <c r="G194" s="260"/>
    </row>
    <row r="195" spans="1:7" ht="15.75" customHeight="1">
      <c r="A195" s="629" t="s">
        <v>1924</v>
      </c>
      <c r="B195" s="629"/>
      <c r="C195" s="630"/>
      <c r="D195" s="631">
        <f>SUMIFS(D11:D194,C11:C194,"=?")</f>
        <v>14800</v>
      </c>
      <c r="E195" s="631">
        <f>SUM(E11:E194)</f>
        <v>4780</v>
      </c>
      <c r="F195" s="631">
        <f>SUM(F11:F194)</f>
        <v>8550</v>
      </c>
      <c r="G195" s="260"/>
    </row>
  </sheetData>
  <mergeCells count="3">
    <mergeCell ref="A9:A10"/>
    <mergeCell ref="B9:B10"/>
    <mergeCell ref="C9:C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8215-5E5F-42CC-8914-6A8E0F702C9B}">
  <sheetPr codeName="Foglio13"/>
  <dimension ref="A1:K85"/>
  <sheetViews>
    <sheetView workbookViewId="0"/>
  </sheetViews>
  <sheetFormatPr defaultRowHeight="15"/>
  <cols>
    <col min="1" max="1" width="3" customWidth="1"/>
    <col min="2" max="2" width="31.85546875" customWidth="1"/>
    <col min="3" max="3" width="10.5703125" customWidth="1"/>
    <col min="4" max="4" width="17.85546875" customWidth="1"/>
    <col min="5" max="5" width="4.85546875" customWidth="1"/>
    <col min="6" max="6" width="10.42578125" customWidth="1"/>
    <col min="7" max="7" width="19.140625" customWidth="1"/>
    <col min="8" max="8" width="7" customWidth="1"/>
    <col min="9" max="9" width="49.5703125" customWidth="1"/>
    <col min="10" max="10" width="8.42578125" customWidth="1"/>
    <col min="11" max="11" width="1.7109375" customWidth="1"/>
  </cols>
  <sheetData>
    <row r="1" spans="1:11" ht="12.75" customHeight="1">
      <c r="A1" s="632" t="s">
        <v>1925</v>
      </c>
      <c r="B1" s="632"/>
      <c r="C1" s="632"/>
      <c r="D1" s="632"/>
      <c r="E1" s="632"/>
      <c r="F1" s="632"/>
      <c r="G1" s="632"/>
      <c r="H1" s="632"/>
      <c r="I1" s="633"/>
      <c r="J1" s="632"/>
      <c r="K1" s="634">
        <v>0</v>
      </c>
    </row>
    <row r="2" spans="1:11" ht="15.75" hidden="1">
      <c r="A2" s="635"/>
      <c r="B2" s="342"/>
      <c r="C2" s="342"/>
      <c r="D2" s="342"/>
      <c r="E2" s="342"/>
      <c r="F2" s="342"/>
      <c r="G2" s="342"/>
      <c r="H2" s="342"/>
      <c r="I2" s="636"/>
      <c r="J2" s="342"/>
      <c r="K2" s="637"/>
    </row>
    <row r="3" spans="1:11" ht="15.75" hidden="1">
      <c r="A3" s="635"/>
      <c r="B3" s="342"/>
      <c r="C3" s="342"/>
      <c r="D3" s="342"/>
      <c r="E3" s="342"/>
      <c r="F3" s="342"/>
      <c r="G3" s="342"/>
      <c r="H3" s="342"/>
      <c r="I3" s="636"/>
      <c r="J3" s="342"/>
      <c r="K3" s="637"/>
    </row>
    <row r="4" spans="1:11" ht="15.75" hidden="1">
      <c r="A4" s="635"/>
      <c r="B4" s="342"/>
      <c r="C4" s="342"/>
      <c r="D4" s="342"/>
      <c r="E4" s="342"/>
      <c r="F4" s="342"/>
      <c r="G4" s="342"/>
      <c r="H4" s="342"/>
      <c r="I4" s="636"/>
      <c r="J4" s="342"/>
      <c r="K4" s="637"/>
    </row>
    <row r="5" spans="1:11" ht="15.75" hidden="1">
      <c r="A5" s="635"/>
      <c r="B5" s="342"/>
      <c r="C5" s="342"/>
      <c r="D5" s="342"/>
      <c r="E5" s="342"/>
      <c r="F5" s="342"/>
      <c r="G5" s="342"/>
      <c r="H5" s="342"/>
      <c r="I5" s="636"/>
      <c r="J5" s="342"/>
      <c r="K5" s="637"/>
    </row>
    <row r="6" spans="1:11" ht="15.75" hidden="1">
      <c r="A6" s="635"/>
      <c r="B6" s="342"/>
      <c r="C6" s="342"/>
      <c r="D6" s="342"/>
      <c r="E6" s="342"/>
      <c r="F6" s="342"/>
      <c r="G6" s="342"/>
      <c r="H6" s="342"/>
      <c r="I6" s="636"/>
      <c r="J6" s="342"/>
      <c r="K6" s="637"/>
    </row>
    <row r="7" spans="1:11" ht="15.75" hidden="1">
      <c r="A7" s="635"/>
      <c r="B7" s="342"/>
      <c r="C7" s="342"/>
      <c r="D7" s="342"/>
      <c r="E7" s="342"/>
      <c r="F7" s="342"/>
      <c r="G7" s="342"/>
      <c r="H7" s="342"/>
      <c r="I7" s="636"/>
      <c r="J7" s="342"/>
      <c r="K7" s="637"/>
    </row>
    <row r="8" spans="1:11" ht="18" customHeight="1">
      <c r="A8" s="638" t="str">
        <f>'iP1'!A5</f>
        <v>Condominio "PROTOTIPO"</v>
      </c>
      <c r="B8" s="639"/>
      <c r="C8" s="639"/>
      <c r="D8" s="639"/>
      <c r="E8" s="639"/>
      <c r="F8" s="639"/>
      <c r="G8" s="639"/>
      <c r="H8" s="639"/>
      <c r="I8" s="639"/>
      <c r="J8" s="640"/>
      <c r="K8" s="637"/>
    </row>
    <row r="9" spans="1:11" ht="39.950000000000003" customHeight="1">
      <c r="A9" s="641" t="s">
        <v>1926</v>
      </c>
      <c r="B9" s="642" t="s">
        <v>1927</v>
      </c>
      <c r="C9" s="642" t="s">
        <v>1928</v>
      </c>
      <c r="D9" s="642" t="s">
        <v>1929</v>
      </c>
      <c r="E9" s="643" t="s">
        <v>1930</v>
      </c>
      <c r="F9" s="642" t="s">
        <v>1931</v>
      </c>
      <c r="G9" s="642" t="s">
        <v>1932</v>
      </c>
      <c r="H9" s="642" t="s">
        <v>1933</v>
      </c>
      <c r="I9" s="642" t="s">
        <v>1934</v>
      </c>
      <c r="J9" s="642" t="s">
        <v>1935</v>
      </c>
      <c r="K9" s="637"/>
    </row>
    <row r="10" spans="1:11" ht="35.1" customHeight="1">
      <c r="A10" s="644"/>
      <c r="B10" s="645" t="s">
        <v>1936</v>
      </c>
      <c r="C10" s="161"/>
      <c r="D10" s="161"/>
      <c r="E10" s="161"/>
      <c r="F10" s="161"/>
      <c r="G10" s="161"/>
      <c r="H10" s="161"/>
      <c r="I10" s="161"/>
      <c r="J10" s="161" t="s">
        <v>538</v>
      </c>
      <c r="K10" s="637"/>
    </row>
    <row r="11" spans="1:11" ht="12.75" customHeight="1">
      <c r="A11" s="646">
        <v>1</v>
      </c>
      <c r="B11" s="647" t="s">
        <v>1937</v>
      </c>
      <c r="C11" s="648" t="s">
        <v>1938</v>
      </c>
      <c r="D11" s="649" t="s">
        <v>1939</v>
      </c>
      <c r="E11" s="141" t="s">
        <v>519</v>
      </c>
      <c r="F11" s="650">
        <v>25172</v>
      </c>
      <c r="G11" s="651" t="s">
        <v>1940</v>
      </c>
      <c r="H11" s="651" t="s">
        <v>529</v>
      </c>
      <c r="I11" s="647" t="s">
        <v>1941</v>
      </c>
      <c r="J11" s="651" t="s">
        <v>1942</v>
      </c>
      <c r="K11" s="637"/>
    </row>
    <row r="12" spans="1:11" ht="12.75" customHeight="1">
      <c r="A12" s="646">
        <v>2</v>
      </c>
      <c r="B12" s="110" t="s">
        <v>1943</v>
      </c>
      <c r="C12" s="110" t="s">
        <v>1944</v>
      </c>
      <c r="D12" s="652" t="s">
        <v>1945</v>
      </c>
      <c r="E12" s="141"/>
      <c r="F12" s="650"/>
      <c r="G12" s="141"/>
      <c r="H12" s="141"/>
      <c r="I12" s="653" t="s">
        <v>1946</v>
      </c>
      <c r="J12" s="141" t="s">
        <v>1947</v>
      </c>
      <c r="K12" s="637"/>
    </row>
    <row r="13" spans="1:11" ht="12.75" customHeight="1">
      <c r="A13" s="646">
        <v>3</v>
      </c>
      <c r="B13" s="110" t="s">
        <v>1948</v>
      </c>
      <c r="C13" s="110" t="s">
        <v>1949</v>
      </c>
      <c r="D13" s="652" t="s">
        <v>1950</v>
      </c>
      <c r="E13" s="141"/>
      <c r="F13" s="650"/>
      <c r="G13" s="141"/>
      <c r="H13" s="141"/>
      <c r="I13" s="653" t="s">
        <v>1951</v>
      </c>
      <c r="J13" s="651" t="s">
        <v>1952</v>
      </c>
      <c r="K13" s="637"/>
    </row>
    <row r="14" spans="1:11" ht="12.75" customHeight="1">
      <c r="A14" s="646">
        <v>4</v>
      </c>
      <c r="B14" s="654" t="s">
        <v>1953</v>
      </c>
      <c r="C14" s="655" t="s">
        <v>1953</v>
      </c>
      <c r="D14" s="652" t="s">
        <v>1954</v>
      </c>
      <c r="E14" s="652" t="s">
        <v>519</v>
      </c>
      <c r="F14" s="650">
        <v>25620</v>
      </c>
      <c r="G14" s="649" t="s">
        <v>1955</v>
      </c>
      <c r="H14" s="649" t="s">
        <v>523</v>
      </c>
      <c r="I14" s="656" t="s">
        <v>1956</v>
      </c>
      <c r="J14" s="141" t="s">
        <v>1957</v>
      </c>
      <c r="K14" s="637"/>
    </row>
    <row r="15" spans="1:11" ht="12.75" customHeight="1">
      <c r="A15" s="646">
        <v>5</v>
      </c>
      <c r="B15" s="654" t="s">
        <v>1958</v>
      </c>
      <c r="C15" s="110" t="s">
        <v>1949</v>
      </c>
      <c r="D15" s="652" t="s">
        <v>1959</v>
      </c>
      <c r="E15" s="652"/>
      <c r="F15" s="650"/>
      <c r="G15" s="649"/>
      <c r="H15" s="649"/>
      <c r="I15" s="656" t="s">
        <v>1960</v>
      </c>
      <c r="J15" s="651" t="s">
        <v>1961</v>
      </c>
      <c r="K15" s="637"/>
    </row>
    <row r="16" spans="1:11" ht="12.75" customHeight="1">
      <c r="A16" s="646">
        <v>6</v>
      </c>
      <c r="B16" s="655" t="s">
        <v>1962</v>
      </c>
      <c r="C16" s="655" t="s">
        <v>1963</v>
      </c>
      <c r="D16" s="652" t="s">
        <v>1964</v>
      </c>
      <c r="E16" s="652" t="s">
        <v>519</v>
      </c>
      <c r="F16" s="650">
        <v>21848</v>
      </c>
      <c r="G16" s="652" t="s">
        <v>97</v>
      </c>
      <c r="H16" s="652" t="s">
        <v>529</v>
      </c>
      <c r="I16" s="657" t="s">
        <v>1965</v>
      </c>
      <c r="J16" s="141" t="s">
        <v>1966</v>
      </c>
      <c r="K16" s="637"/>
    </row>
    <row r="17" spans="1:11" ht="12.75" customHeight="1">
      <c r="A17" s="646">
        <v>7</v>
      </c>
      <c r="B17" s="110" t="s">
        <v>1967</v>
      </c>
      <c r="C17" s="658" t="s">
        <v>1968</v>
      </c>
      <c r="D17" s="652" t="s">
        <v>1969</v>
      </c>
      <c r="E17" s="141" t="s">
        <v>519</v>
      </c>
      <c r="F17" s="650">
        <v>13536</v>
      </c>
      <c r="G17" s="141" t="s">
        <v>1970</v>
      </c>
      <c r="H17" s="141" t="s">
        <v>529</v>
      </c>
      <c r="I17" s="653" t="s">
        <v>1971</v>
      </c>
      <c r="J17" s="651" t="s">
        <v>1972</v>
      </c>
      <c r="K17" s="637"/>
    </row>
    <row r="18" spans="1:11" ht="12.75" customHeight="1">
      <c r="A18" s="646">
        <v>8</v>
      </c>
      <c r="B18" s="655" t="s">
        <v>1973</v>
      </c>
      <c r="C18" s="655" t="s">
        <v>1974</v>
      </c>
      <c r="D18" s="652" t="s">
        <v>1975</v>
      </c>
      <c r="E18" s="652" t="s">
        <v>519</v>
      </c>
      <c r="F18" s="652" t="s">
        <v>1976</v>
      </c>
      <c r="G18" s="141" t="s">
        <v>565</v>
      </c>
      <c r="H18" s="652" t="s">
        <v>529</v>
      </c>
      <c r="I18" s="657" t="s">
        <v>1977</v>
      </c>
      <c r="J18" s="141" t="s">
        <v>1978</v>
      </c>
      <c r="K18" s="637"/>
    </row>
    <row r="19" spans="1:11" ht="12.75" customHeight="1">
      <c r="A19" s="646">
        <v>9</v>
      </c>
      <c r="B19" s="655" t="s">
        <v>1979</v>
      </c>
      <c r="C19" s="110" t="s">
        <v>1949</v>
      </c>
      <c r="D19" s="652" t="s">
        <v>1980</v>
      </c>
      <c r="E19" s="652"/>
      <c r="F19" s="652"/>
      <c r="G19" s="652"/>
      <c r="H19" s="652"/>
      <c r="I19" s="657" t="s">
        <v>1981</v>
      </c>
      <c r="J19" s="651" t="s">
        <v>1982</v>
      </c>
      <c r="K19" s="637"/>
    </row>
    <row r="20" spans="1:11" ht="12.75" customHeight="1">
      <c r="A20" s="646">
        <v>10</v>
      </c>
      <c r="B20" s="655" t="s">
        <v>1983</v>
      </c>
      <c r="C20" s="655" t="s">
        <v>1974</v>
      </c>
      <c r="D20" s="659" t="s">
        <v>1984</v>
      </c>
      <c r="E20" s="652" t="s">
        <v>519</v>
      </c>
      <c r="F20" s="652" t="s">
        <v>1985</v>
      </c>
      <c r="G20" s="141" t="s">
        <v>565</v>
      </c>
      <c r="H20" s="652" t="s">
        <v>529</v>
      </c>
      <c r="I20" s="657" t="s">
        <v>1986</v>
      </c>
      <c r="J20" s="141" t="s">
        <v>1987</v>
      </c>
      <c r="K20" s="637"/>
    </row>
    <row r="21" spans="1:11" ht="12.75" customHeight="1">
      <c r="A21" s="646">
        <v>11</v>
      </c>
      <c r="B21" s="655" t="s">
        <v>1988</v>
      </c>
      <c r="C21" s="655" t="s">
        <v>1989</v>
      </c>
      <c r="D21" s="659" t="s">
        <v>1990</v>
      </c>
      <c r="E21" s="652"/>
      <c r="F21" s="652"/>
      <c r="G21" s="652"/>
      <c r="H21" s="652"/>
      <c r="I21" s="657" t="s">
        <v>1991</v>
      </c>
      <c r="J21" s="651" t="s">
        <v>1992</v>
      </c>
      <c r="K21" s="637"/>
    </row>
    <row r="22" spans="1:11" ht="12.75" customHeight="1">
      <c r="A22" s="646">
        <v>12</v>
      </c>
      <c r="B22" s="655"/>
      <c r="C22" s="655"/>
      <c r="D22" s="659"/>
      <c r="E22" s="652"/>
      <c r="F22" s="652"/>
      <c r="G22" s="652"/>
      <c r="H22" s="652"/>
      <c r="I22" s="657"/>
      <c r="J22" s="141"/>
      <c r="K22" s="637"/>
    </row>
    <row r="23" spans="1:11" ht="12.75" customHeight="1">
      <c r="A23" s="646">
        <v>13</v>
      </c>
      <c r="B23" s="655"/>
      <c r="C23" s="655"/>
      <c r="D23" s="659"/>
      <c r="E23" s="652"/>
      <c r="F23" s="652"/>
      <c r="G23" s="652"/>
      <c r="H23" s="652"/>
      <c r="I23" s="657"/>
      <c r="J23" s="651"/>
      <c r="K23" s="637"/>
    </row>
    <row r="24" spans="1:11" ht="12.75" customHeight="1">
      <c r="A24" s="646">
        <v>14</v>
      </c>
      <c r="B24" s="655"/>
      <c r="C24" s="655"/>
      <c r="D24" s="659"/>
      <c r="E24" s="652"/>
      <c r="F24" s="652"/>
      <c r="G24" s="652"/>
      <c r="H24" s="652"/>
      <c r="I24" s="657"/>
      <c r="J24" s="141"/>
      <c r="K24" s="637"/>
    </row>
    <row r="25" spans="1:11" ht="12.75" customHeight="1">
      <c r="A25" s="646">
        <v>15</v>
      </c>
      <c r="B25" s="655"/>
      <c r="C25" s="655"/>
      <c r="D25" s="659"/>
      <c r="E25" s="652"/>
      <c r="F25" s="652"/>
      <c r="G25" s="652"/>
      <c r="H25" s="652"/>
      <c r="I25" s="657"/>
      <c r="J25" s="651"/>
      <c r="K25" s="637"/>
    </row>
    <row r="26" spans="1:11" ht="12.75" customHeight="1">
      <c r="A26" s="646">
        <v>16</v>
      </c>
      <c r="B26" s="655"/>
      <c r="C26" s="655"/>
      <c r="D26" s="659"/>
      <c r="E26" s="652"/>
      <c r="F26" s="652"/>
      <c r="G26" s="652"/>
      <c r="H26" s="652"/>
      <c r="I26" s="657"/>
      <c r="J26" s="141"/>
      <c r="K26" s="637"/>
    </row>
    <row r="27" spans="1:11" ht="12.75" customHeight="1">
      <c r="A27" s="646">
        <v>17</v>
      </c>
      <c r="B27" s="655"/>
      <c r="C27" s="655"/>
      <c r="D27" s="659"/>
      <c r="E27" s="652"/>
      <c r="F27" s="652"/>
      <c r="G27" s="652"/>
      <c r="H27" s="652"/>
      <c r="I27" s="657"/>
      <c r="J27" s="651"/>
      <c r="K27" s="637"/>
    </row>
    <row r="28" spans="1:11" ht="12.75" customHeight="1">
      <c r="A28" s="646">
        <v>18</v>
      </c>
      <c r="B28" s="655"/>
      <c r="C28" s="655"/>
      <c r="D28" s="659"/>
      <c r="E28" s="652"/>
      <c r="F28" s="652"/>
      <c r="G28" s="652"/>
      <c r="H28" s="652"/>
      <c r="I28" s="657"/>
      <c r="J28" s="141"/>
      <c r="K28" s="637"/>
    </row>
    <row r="29" spans="1:11" ht="12.75" customHeight="1">
      <c r="A29" s="646">
        <v>19</v>
      </c>
      <c r="B29" s="655"/>
      <c r="C29" s="655"/>
      <c r="D29" s="659"/>
      <c r="E29" s="652"/>
      <c r="F29" s="652"/>
      <c r="G29" s="652"/>
      <c r="H29" s="652"/>
      <c r="I29" s="657"/>
      <c r="J29" s="651"/>
      <c r="K29" s="637"/>
    </row>
    <row r="30" spans="1:11" ht="12.75" customHeight="1">
      <c r="A30" s="646">
        <v>20</v>
      </c>
      <c r="B30" s="655"/>
      <c r="C30" s="655"/>
      <c r="D30" s="659"/>
      <c r="E30" s="652"/>
      <c r="F30" s="652"/>
      <c r="G30" s="652"/>
      <c r="H30" s="652"/>
      <c r="I30" s="657"/>
      <c r="J30" s="141"/>
      <c r="K30" s="637"/>
    </row>
    <row r="31" spans="1:11" ht="31.5" customHeight="1">
      <c r="A31" s="646"/>
      <c r="B31" s="645" t="s">
        <v>1993</v>
      </c>
      <c r="C31" s="660"/>
      <c r="D31" s="661"/>
      <c r="E31" s="662"/>
      <c r="F31" s="662"/>
      <c r="G31" s="662"/>
      <c r="H31" s="662"/>
      <c r="I31" s="660"/>
      <c r="J31" s="161" t="s">
        <v>228</v>
      </c>
      <c r="K31" s="637"/>
    </row>
    <row r="32" spans="1:11" ht="12.75" customHeight="1">
      <c r="A32" s="646">
        <v>1</v>
      </c>
      <c r="B32" s="655" t="s">
        <v>1994</v>
      </c>
      <c r="C32" s="655"/>
      <c r="D32" s="659"/>
      <c r="E32" s="652"/>
      <c r="F32" s="652"/>
      <c r="G32" s="652"/>
      <c r="H32" s="652"/>
      <c r="I32" s="657"/>
      <c r="J32" s="652" t="s">
        <v>1995</v>
      </c>
      <c r="K32" s="637"/>
    </row>
    <row r="33" spans="1:11" ht="12.75" customHeight="1">
      <c r="A33" s="646">
        <v>2</v>
      </c>
      <c r="B33" s="663" t="s">
        <v>1996</v>
      </c>
      <c r="C33" s="655"/>
      <c r="D33" s="652"/>
      <c r="E33" s="652"/>
      <c r="F33" s="652"/>
      <c r="G33" s="652"/>
      <c r="H33" s="652"/>
      <c r="I33" s="657"/>
      <c r="J33" s="652" t="s">
        <v>1997</v>
      </c>
      <c r="K33" s="637"/>
    </row>
    <row r="34" spans="1:11" ht="12.75" customHeight="1">
      <c r="A34" s="646">
        <v>3</v>
      </c>
      <c r="B34" s="663" t="s">
        <v>1998</v>
      </c>
      <c r="C34" s="655"/>
      <c r="D34" s="652"/>
      <c r="E34" s="652"/>
      <c r="F34" s="652"/>
      <c r="G34" s="652"/>
      <c r="H34" s="652"/>
      <c r="I34" s="657"/>
      <c r="J34" s="652" t="s">
        <v>1999</v>
      </c>
      <c r="K34" s="637"/>
    </row>
    <row r="35" spans="1:11" ht="12.75" customHeight="1">
      <c r="A35" s="646">
        <v>4</v>
      </c>
      <c r="B35" s="663"/>
      <c r="C35" s="655"/>
      <c r="D35" s="652"/>
      <c r="E35" s="652"/>
      <c r="F35" s="652"/>
      <c r="G35" s="652"/>
      <c r="H35" s="652"/>
      <c r="I35" s="657"/>
      <c r="J35" s="652"/>
      <c r="K35" s="637"/>
    </row>
    <row r="36" spans="1:11" ht="12.75" customHeight="1">
      <c r="A36" s="646">
        <v>5</v>
      </c>
      <c r="B36" s="655"/>
      <c r="C36" s="655"/>
      <c r="D36" s="659"/>
      <c r="E36" s="652"/>
      <c r="F36" s="652"/>
      <c r="G36" s="652"/>
      <c r="H36" s="652"/>
      <c r="I36" s="657"/>
      <c r="J36" s="652"/>
      <c r="K36" s="637"/>
    </row>
    <row r="37" spans="1:11" ht="12.75" customHeight="1">
      <c r="A37" s="646">
        <v>6</v>
      </c>
      <c r="B37" s="655"/>
      <c r="C37" s="655"/>
      <c r="D37" s="659"/>
      <c r="E37" s="652"/>
      <c r="F37" s="652"/>
      <c r="G37" s="652"/>
      <c r="H37" s="652"/>
      <c r="I37" s="657"/>
      <c r="J37" s="652"/>
      <c r="K37" s="637"/>
    </row>
    <row r="38" spans="1:11" ht="12.75" customHeight="1">
      <c r="A38" s="646">
        <v>7</v>
      </c>
      <c r="B38" s="655"/>
      <c r="C38" s="655"/>
      <c r="D38" s="659"/>
      <c r="E38" s="652"/>
      <c r="F38" s="652"/>
      <c r="G38" s="652"/>
      <c r="H38" s="652"/>
      <c r="I38" s="657"/>
      <c r="J38" s="652"/>
      <c r="K38" s="637"/>
    </row>
    <row r="39" spans="1:11" ht="12.75" customHeight="1">
      <c r="A39" s="646">
        <v>8</v>
      </c>
      <c r="B39" s="655"/>
      <c r="C39" s="655"/>
      <c r="D39" s="659"/>
      <c r="E39" s="652"/>
      <c r="F39" s="652"/>
      <c r="G39" s="652"/>
      <c r="H39" s="652"/>
      <c r="I39" s="657"/>
      <c r="J39" s="652"/>
      <c r="K39" s="637"/>
    </row>
    <row r="40" spans="1:11" ht="12.75" customHeight="1">
      <c r="A40" s="646">
        <v>9</v>
      </c>
      <c r="B40" s="655"/>
      <c r="C40" s="655"/>
      <c r="D40" s="659"/>
      <c r="E40" s="652"/>
      <c r="F40" s="652"/>
      <c r="G40" s="652"/>
      <c r="H40" s="652"/>
      <c r="I40" s="657"/>
      <c r="J40" s="652"/>
      <c r="K40" s="637"/>
    </row>
    <row r="41" spans="1:11" ht="12.75" customHeight="1">
      <c r="A41" s="646">
        <v>10</v>
      </c>
      <c r="B41" s="664"/>
      <c r="C41" s="655"/>
      <c r="D41" s="659"/>
      <c r="E41" s="652"/>
      <c r="F41" s="652"/>
      <c r="G41" s="652"/>
      <c r="H41" s="652"/>
      <c r="I41" s="657"/>
      <c r="J41" s="652"/>
      <c r="K41" s="637"/>
    </row>
    <row r="42" spans="1:11" ht="20.100000000000001" customHeight="1">
      <c r="A42" s="646"/>
      <c r="B42" s="645" t="s">
        <v>2000</v>
      </c>
      <c r="C42" s="660"/>
      <c r="D42" s="661"/>
      <c r="E42" s="662"/>
      <c r="F42" s="662"/>
      <c r="G42" s="662"/>
      <c r="H42" s="662"/>
      <c r="I42" s="660"/>
      <c r="J42" s="161" t="s">
        <v>200</v>
      </c>
      <c r="K42" s="637"/>
    </row>
    <row r="43" spans="1:11" ht="12.75" customHeight="1">
      <c r="A43" s="646">
        <v>1</v>
      </c>
      <c r="B43" s="665" t="s">
        <v>2001</v>
      </c>
      <c r="C43" s="665"/>
      <c r="D43" s="666"/>
      <c r="E43" s="667"/>
      <c r="F43" s="667"/>
      <c r="G43" s="667"/>
      <c r="H43" s="667"/>
      <c r="I43" s="668"/>
      <c r="J43" s="667" t="s">
        <v>2002</v>
      </c>
      <c r="K43" s="637"/>
    </row>
    <row r="44" spans="1:11" ht="12.75" customHeight="1">
      <c r="A44" s="646">
        <v>2</v>
      </c>
      <c r="B44" s="663"/>
      <c r="C44" s="655"/>
      <c r="D44" s="652"/>
      <c r="E44" s="652"/>
      <c r="F44" s="652"/>
      <c r="G44" s="652"/>
      <c r="H44" s="652"/>
      <c r="I44" s="657"/>
      <c r="J44" s="652"/>
      <c r="K44" s="637"/>
    </row>
    <row r="45" spans="1:11" ht="12.75" customHeight="1">
      <c r="A45" s="646">
        <v>3</v>
      </c>
      <c r="B45" s="663"/>
      <c r="C45" s="655"/>
      <c r="D45" s="652"/>
      <c r="E45" s="652"/>
      <c r="F45" s="652"/>
      <c r="G45" s="652"/>
      <c r="H45" s="652"/>
      <c r="I45" s="657"/>
      <c r="J45" s="652"/>
      <c r="K45" s="637"/>
    </row>
    <row r="46" spans="1:11" ht="12.75" customHeight="1">
      <c r="A46" s="646">
        <v>4</v>
      </c>
      <c r="B46" s="663"/>
      <c r="C46" s="655"/>
      <c r="D46" s="659"/>
      <c r="E46" s="652"/>
      <c r="F46" s="652"/>
      <c r="G46" s="652"/>
      <c r="H46" s="652"/>
      <c r="I46" s="657"/>
      <c r="J46" s="652"/>
      <c r="K46" s="637"/>
    </row>
    <row r="47" spans="1:11" ht="12.75" customHeight="1">
      <c r="A47" s="646">
        <v>5</v>
      </c>
      <c r="B47" s="211"/>
      <c r="C47" s="655"/>
      <c r="D47" s="659"/>
      <c r="E47" s="652"/>
      <c r="F47" s="652"/>
      <c r="G47" s="652"/>
      <c r="H47" s="652"/>
      <c r="I47" s="657"/>
      <c r="J47" s="652"/>
      <c r="K47" s="637"/>
    </row>
    <row r="48" spans="1:11" ht="15.75" customHeight="1">
      <c r="A48" s="646"/>
      <c r="B48" s="645" t="s">
        <v>2003</v>
      </c>
      <c r="C48" s="660"/>
      <c r="D48" s="661"/>
      <c r="E48" s="662"/>
      <c r="F48" s="662"/>
      <c r="G48" s="662"/>
      <c r="H48" s="662"/>
      <c r="I48" s="660"/>
      <c r="J48" s="161" t="s">
        <v>2004</v>
      </c>
      <c r="K48" s="637"/>
    </row>
    <row r="49" spans="1:11" ht="12.75" customHeight="1">
      <c r="A49" s="646">
        <v>1</v>
      </c>
      <c r="B49" s="663"/>
      <c r="C49" s="655"/>
      <c r="D49" s="659"/>
      <c r="E49" s="652"/>
      <c r="F49" s="652"/>
      <c r="G49" s="652"/>
      <c r="H49" s="652"/>
      <c r="I49" s="657"/>
      <c r="J49" s="652"/>
      <c r="K49" s="637"/>
    </row>
    <row r="50" spans="1:11" ht="12.75" customHeight="1">
      <c r="A50" s="646">
        <v>2</v>
      </c>
      <c r="B50" s="663"/>
      <c r="C50" s="655"/>
      <c r="D50" s="652"/>
      <c r="E50" s="652"/>
      <c r="F50" s="652"/>
      <c r="G50" s="652"/>
      <c r="H50" s="652"/>
      <c r="I50" s="657"/>
      <c r="J50" s="652"/>
      <c r="K50" s="637"/>
    </row>
    <row r="51" spans="1:11" ht="12.75" customHeight="1">
      <c r="A51" s="646">
        <v>3</v>
      </c>
      <c r="B51" s="655"/>
      <c r="C51" s="655"/>
      <c r="D51" s="652"/>
      <c r="E51" s="652"/>
      <c r="F51" s="652"/>
      <c r="G51" s="652"/>
      <c r="H51" s="652"/>
      <c r="I51" s="657"/>
      <c r="J51" s="652"/>
      <c r="K51" s="637"/>
    </row>
    <row r="52" spans="1:11" ht="12.75" customHeight="1">
      <c r="A52" s="646">
        <v>4</v>
      </c>
      <c r="B52" s="655"/>
      <c r="C52" s="655"/>
      <c r="D52" s="652"/>
      <c r="E52" s="652"/>
      <c r="F52" s="652"/>
      <c r="G52" s="652"/>
      <c r="H52" s="652"/>
      <c r="I52" s="657"/>
      <c r="J52" s="652"/>
      <c r="K52" s="637"/>
    </row>
    <row r="53" spans="1:11" ht="12.75" customHeight="1">
      <c r="A53" s="646">
        <v>5</v>
      </c>
      <c r="B53" s="655"/>
      <c r="C53" s="655"/>
      <c r="D53" s="652"/>
      <c r="E53" s="652"/>
      <c r="F53" s="652"/>
      <c r="G53" s="652"/>
      <c r="H53" s="652"/>
      <c r="I53" s="657"/>
      <c r="J53" s="652"/>
      <c r="K53" s="637"/>
    </row>
    <row r="54" spans="1:11" ht="15.75" customHeight="1">
      <c r="A54" s="646"/>
      <c r="B54" s="645" t="s">
        <v>2005</v>
      </c>
      <c r="C54" s="660"/>
      <c r="D54" s="661"/>
      <c r="E54" s="662"/>
      <c r="F54" s="662"/>
      <c r="G54" s="662"/>
      <c r="H54" s="662"/>
      <c r="I54" s="660"/>
      <c r="J54" s="161"/>
      <c r="K54" s="637"/>
    </row>
    <row r="55" spans="1:11" ht="12.75" customHeight="1">
      <c r="A55" s="646">
        <v>1</v>
      </c>
      <c r="B55" s="655"/>
      <c r="C55" s="655"/>
      <c r="D55" s="652"/>
      <c r="E55" s="652"/>
      <c r="F55" s="652"/>
      <c r="G55" s="652"/>
      <c r="H55" s="652"/>
      <c r="I55" s="657"/>
      <c r="J55" s="652"/>
      <c r="K55" s="637"/>
    </row>
    <row r="56" spans="1:11" ht="12.75" customHeight="1">
      <c r="A56" s="646">
        <v>2</v>
      </c>
      <c r="B56" s="655"/>
      <c r="C56" s="655"/>
      <c r="D56" s="652"/>
      <c r="E56" s="652"/>
      <c r="F56" s="652"/>
      <c r="G56" s="652"/>
      <c r="H56" s="652"/>
      <c r="I56" s="657"/>
      <c r="J56" s="652"/>
      <c r="K56" s="637"/>
    </row>
    <row r="57" spans="1:11" ht="12.75" customHeight="1">
      <c r="A57" s="646">
        <v>3</v>
      </c>
      <c r="B57" s="655"/>
      <c r="C57" s="655"/>
      <c r="D57" s="652"/>
      <c r="E57" s="652"/>
      <c r="F57" s="652"/>
      <c r="G57" s="652"/>
      <c r="H57" s="652"/>
      <c r="I57" s="657"/>
      <c r="J57" s="652"/>
      <c r="K57" s="637"/>
    </row>
    <row r="58" spans="1:11" ht="12.75" customHeight="1">
      <c r="A58" s="646">
        <v>4</v>
      </c>
      <c r="B58" s="655"/>
      <c r="C58" s="655"/>
      <c r="D58" s="652"/>
      <c r="E58" s="652"/>
      <c r="F58" s="652"/>
      <c r="G58" s="652"/>
      <c r="H58" s="652"/>
      <c r="I58" s="657"/>
      <c r="J58" s="652"/>
      <c r="K58" s="637"/>
    </row>
    <row r="59" spans="1:11" ht="12.75" customHeight="1">
      <c r="A59" s="646">
        <v>5</v>
      </c>
      <c r="B59" s="664"/>
      <c r="C59" s="655"/>
      <c r="D59" s="652"/>
      <c r="E59" s="652"/>
      <c r="F59" s="652"/>
      <c r="G59" s="652"/>
      <c r="H59" s="652"/>
      <c r="I59" s="657"/>
      <c r="J59" s="652"/>
      <c r="K59" s="637"/>
    </row>
    <row r="60" spans="1:11" ht="35.1" customHeight="1">
      <c r="A60" s="646"/>
      <c r="B60" s="645" t="s">
        <v>2006</v>
      </c>
      <c r="C60" s="660"/>
      <c r="D60" s="661"/>
      <c r="E60" s="662"/>
      <c r="F60" s="662"/>
      <c r="G60" s="662"/>
      <c r="H60" s="662"/>
      <c r="I60" s="660"/>
      <c r="J60" s="161" t="s">
        <v>541</v>
      </c>
      <c r="K60" s="637"/>
    </row>
    <row r="61" spans="1:11" ht="12.75" customHeight="1">
      <c r="A61" s="646">
        <v>1</v>
      </c>
      <c r="B61" s="663" t="s">
        <v>1998</v>
      </c>
      <c r="C61" s="655"/>
      <c r="D61" s="652"/>
      <c r="E61" s="652"/>
      <c r="F61" s="652"/>
      <c r="G61" s="652"/>
      <c r="H61" s="652"/>
      <c r="I61" s="657"/>
      <c r="J61" s="652" t="s">
        <v>2007</v>
      </c>
      <c r="K61" s="637"/>
    </row>
    <row r="62" spans="1:11" ht="12.75" customHeight="1">
      <c r="A62" s="646">
        <v>2</v>
      </c>
      <c r="B62" s="655"/>
      <c r="C62" s="655"/>
      <c r="D62" s="652"/>
      <c r="E62" s="652"/>
      <c r="F62" s="652"/>
      <c r="G62" s="652"/>
      <c r="H62" s="652"/>
      <c r="I62" s="657"/>
      <c r="J62" s="652"/>
      <c r="K62" s="637"/>
    </row>
    <row r="63" spans="1:11" ht="12.75" customHeight="1">
      <c r="A63" s="646">
        <v>3</v>
      </c>
      <c r="B63" s="655"/>
      <c r="C63" s="655"/>
      <c r="D63" s="652"/>
      <c r="E63" s="652"/>
      <c r="F63" s="652"/>
      <c r="G63" s="652"/>
      <c r="H63" s="652"/>
      <c r="I63" s="657"/>
      <c r="J63" s="652"/>
      <c r="K63" s="637"/>
    </row>
    <row r="64" spans="1:11" ht="12.75" customHeight="1">
      <c r="A64" s="646">
        <v>4</v>
      </c>
      <c r="B64" s="655"/>
      <c r="C64" s="655"/>
      <c r="D64" s="652"/>
      <c r="E64" s="652"/>
      <c r="F64" s="652"/>
      <c r="G64" s="652"/>
      <c r="H64" s="652"/>
      <c r="I64" s="657"/>
      <c r="J64" s="652"/>
      <c r="K64" s="637"/>
    </row>
    <row r="65" spans="1:11" ht="12.75" customHeight="1">
      <c r="A65" s="646">
        <v>5</v>
      </c>
      <c r="B65" s="655"/>
      <c r="C65" s="655"/>
      <c r="D65" s="652"/>
      <c r="E65" s="652"/>
      <c r="F65" s="652"/>
      <c r="G65" s="652"/>
      <c r="H65" s="652"/>
      <c r="I65" s="657"/>
      <c r="J65" s="652"/>
      <c r="K65" s="637"/>
    </row>
    <row r="66" spans="1:11" ht="15.75" customHeight="1">
      <c r="A66" s="646"/>
      <c r="B66" s="669" t="s">
        <v>2008</v>
      </c>
      <c r="C66" s="660"/>
      <c r="D66" s="661"/>
      <c r="E66" s="662"/>
      <c r="F66" s="662"/>
      <c r="G66" s="662"/>
      <c r="H66" s="662"/>
      <c r="I66" s="660"/>
      <c r="J66" s="161"/>
      <c r="K66" s="637"/>
    </row>
    <row r="67" spans="1:11" ht="12.75" customHeight="1">
      <c r="A67" s="646">
        <v>1</v>
      </c>
      <c r="B67" s="655"/>
      <c r="C67" s="655"/>
      <c r="D67" s="652"/>
      <c r="E67" s="652"/>
      <c r="F67" s="652"/>
      <c r="G67" s="652"/>
      <c r="H67" s="652"/>
      <c r="I67" s="657"/>
      <c r="J67" s="652"/>
      <c r="K67" s="637"/>
    </row>
    <row r="68" spans="1:11" ht="12.75" customHeight="1">
      <c r="A68" s="646">
        <v>2</v>
      </c>
      <c r="B68" s="655"/>
      <c r="C68" s="655"/>
      <c r="D68" s="652"/>
      <c r="E68" s="652"/>
      <c r="F68" s="652"/>
      <c r="G68" s="652"/>
      <c r="H68" s="652"/>
      <c r="I68" s="657"/>
      <c r="J68" s="652"/>
      <c r="K68" s="637"/>
    </row>
    <row r="69" spans="1:11" ht="12.75" customHeight="1">
      <c r="A69" s="646">
        <v>3</v>
      </c>
      <c r="B69" s="655"/>
      <c r="C69" s="655"/>
      <c r="D69" s="652"/>
      <c r="E69" s="652"/>
      <c r="F69" s="652"/>
      <c r="G69" s="652"/>
      <c r="H69" s="652"/>
      <c r="I69" s="657"/>
      <c r="J69" s="652"/>
      <c r="K69" s="637"/>
    </row>
    <row r="70" spans="1:11" ht="12.75" customHeight="1">
      <c r="A70" s="646">
        <v>4</v>
      </c>
      <c r="B70" s="655"/>
      <c r="C70" s="655"/>
      <c r="D70" s="652"/>
      <c r="E70" s="652"/>
      <c r="F70" s="652"/>
      <c r="G70" s="652"/>
      <c r="H70" s="652"/>
      <c r="I70" s="657"/>
      <c r="J70" s="652"/>
      <c r="K70" s="637"/>
    </row>
    <row r="71" spans="1:11" ht="12.75" customHeight="1">
      <c r="A71" s="646">
        <v>5</v>
      </c>
      <c r="B71" s="655"/>
      <c r="C71" s="655"/>
      <c r="D71" s="652"/>
      <c r="E71" s="652"/>
      <c r="F71" s="652"/>
      <c r="G71" s="652"/>
      <c r="H71" s="652"/>
      <c r="I71" s="657"/>
      <c r="J71" s="652"/>
      <c r="K71" s="637"/>
    </row>
    <row r="72" spans="1:11" ht="15.75" customHeight="1">
      <c r="A72" s="646"/>
      <c r="B72" s="669" t="s">
        <v>2009</v>
      </c>
      <c r="C72" s="660"/>
      <c r="D72" s="661"/>
      <c r="E72" s="662"/>
      <c r="F72" s="662"/>
      <c r="G72" s="662"/>
      <c r="H72" s="662"/>
      <c r="I72" s="660"/>
      <c r="J72" s="161" t="s">
        <v>724</v>
      </c>
      <c r="K72" s="637"/>
    </row>
    <row r="73" spans="1:11" ht="12.75" customHeight="1">
      <c r="A73" s="646">
        <v>1</v>
      </c>
      <c r="B73" s="665" t="s">
        <v>2010</v>
      </c>
      <c r="C73" s="665"/>
      <c r="D73" s="666"/>
      <c r="E73" s="667"/>
      <c r="F73" s="667"/>
      <c r="G73" s="667"/>
      <c r="H73" s="667"/>
      <c r="I73" s="668"/>
      <c r="J73" s="667" t="s">
        <v>2011</v>
      </c>
      <c r="K73" s="637"/>
    </row>
    <row r="74" spans="1:11" ht="12.75" customHeight="1">
      <c r="A74" s="646">
        <v>2</v>
      </c>
      <c r="B74" s="663"/>
      <c r="C74" s="655"/>
      <c r="D74" s="652"/>
      <c r="E74" s="652"/>
      <c r="F74" s="652"/>
      <c r="G74" s="652"/>
      <c r="H74" s="652"/>
      <c r="I74" s="657"/>
      <c r="J74" s="652"/>
      <c r="K74" s="637"/>
    </row>
    <row r="75" spans="1:11" ht="12.75" customHeight="1">
      <c r="A75" s="646">
        <v>3</v>
      </c>
      <c r="B75" s="655"/>
      <c r="C75" s="655"/>
      <c r="D75" s="652"/>
      <c r="E75" s="652"/>
      <c r="F75" s="652"/>
      <c r="G75" s="652"/>
      <c r="H75" s="652"/>
      <c r="I75" s="657"/>
      <c r="J75" s="652"/>
      <c r="K75" s="637"/>
    </row>
    <row r="76" spans="1:11" ht="12.75" customHeight="1">
      <c r="A76" s="646">
        <v>4</v>
      </c>
      <c r="B76" s="655"/>
      <c r="C76" s="655"/>
      <c r="D76" s="652"/>
      <c r="E76" s="652"/>
      <c r="F76" s="652"/>
      <c r="G76" s="652"/>
      <c r="H76" s="652"/>
      <c r="I76" s="657"/>
      <c r="J76" s="652"/>
      <c r="K76" s="637"/>
    </row>
    <row r="77" spans="1:11" ht="12.75" customHeight="1">
      <c r="A77" s="646">
        <v>5</v>
      </c>
      <c r="B77" s="655"/>
      <c r="C77" s="655"/>
      <c r="D77" s="652"/>
      <c r="E77" s="652"/>
      <c r="F77" s="652"/>
      <c r="G77" s="652"/>
      <c r="H77" s="652"/>
      <c r="I77" s="657"/>
      <c r="J77" s="652"/>
      <c r="K77" s="637"/>
    </row>
    <row r="78" spans="1:11" ht="15.75" customHeight="1">
      <c r="A78" s="646"/>
      <c r="B78" s="669" t="s">
        <v>2012</v>
      </c>
      <c r="C78" s="660"/>
      <c r="D78" s="661"/>
      <c r="E78" s="662"/>
      <c r="F78" s="662"/>
      <c r="G78" s="662"/>
      <c r="H78" s="662"/>
      <c r="I78" s="660"/>
      <c r="J78" s="161" t="s">
        <v>502</v>
      </c>
      <c r="K78" s="637"/>
    </row>
    <row r="79" spans="1:11" ht="12.75" customHeight="1">
      <c r="A79" s="646">
        <v>1</v>
      </c>
      <c r="B79" s="655" t="s">
        <v>2013</v>
      </c>
      <c r="C79" s="655"/>
      <c r="D79" s="652"/>
      <c r="E79" s="652"/>
      <c r="F79" s="652"/>
      <c r="G79" s="652"/>
      <c r="H79" s="652"/>
      <c r="I79" s="657"/>
      <c r="J79" s="652" t="s">
        <v>2014</v>
      </c>
      <c r="K79" s="637"/>
    </row>
    <row r="80" spans="1:11" ht="12.75" customHeight="1">
      <c r="A80" s="646">
        <v>2</v>
      </c>
      <c r="B80" s="655"/>
      <c r="C80" s="655"/>
      <c r="D80" s="652"/>
      <c r="E80" s="652"/>
      <c r="F80" s="652"/>
      <c r="G80" s="652"/>
      <c r="H80" s="652"/>
      <c r="I80" s="657"/>
      <c r="J80" s="652"/>
      <c r="K80" s="637"/>
    </row>
    <row r="81" spans="1:11" ht="12.75" customHeight="1">
      <c r="A81" s="646">
        <v>3</v>
      </c>
      <c r="B81" s="655"/>
      <c r="C81" s="655"/>
      <c r="D81" s="652"/>
      <c r="E81" s="652"/>
      <c r="F81" s="652"/>
      <c r="G81" s="652"/>
      <c r="H81" s="652"/>
      <c r="I81" s="657"/>
      <c r="J81" s="652"/>
      <c r="K81" s="637"/>
    </row>
    <row r="82" spans="1:11" ht="12.75" customHeight="1">
      <c r="A82" s="646">
        <v>4</v>
      </c>
      <c r="B82" s="655"/>
      <c r="C82" s="655"/>
      <c r="D82" s="652"/>
      <c r="E82" s="652"/>
      <c r="F82" s="652"/>
      <c r="G82" s="652"/>
      <c r="H82" s="652"/>
      <c r="I82" s="657"/>
      <c r="J82" s="652"/>
      <c r="K82" s="637"/>
    </row>
    <row r="83" spans="1:11" ht="12.75" customHeight="1">
      <c r="A83" s="646">
        <v>5</v>
      </c>
      <c r="B83" s="655"/>
      <c r="C83" s="655"/>
      <c r="D83" s="652"/>
      <c r="E83" s="652"/>
      <c r="F83" s="652"/>
      <c r="G83" s="652"/>
      <c r="H83" s="652"/>
      <c r="I83" s="657"/>
      <c r="J83" s="652"/>
      <c r="K83" s="637"/>
    </row>
    <row r="84" spans="1:11" ht="12.75" customHeight="1">
      <c r="A84" s="670"/>
      <c r="B84" s="671"/>
      <c r="C84" s="671"/>
      <c r="D84" s="671"/>
      <c r="E84" s="671"/>
      <c r="F84" s="671"/>
      <c r="G84" s="671"/>
      <c r="H84" s="671"/>
      <c r="I84" s="671"/>
      <c r="J84" s="672"/>
      <c r="K84" s="637"/>
    </row>
    <row r="85" spans="1:11" ht="8.1" customHeight="1">
      <c r="A85" s="673">
        <v>0</v>
      </c>
      <c r="B85" s="637"/>
      <c r="C85" s="637"/>
      <c r="D85" s="637"/>
      <c r="E85" s="674"/>
      <c r="F85" s="637"/>
      <c r="G85" s="637"/>
      <c r="H85" s="637"/>
      <c r="I85" s="637"/>
      <c r="J85" s="637"/>
      <c r="K85" s="637">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2987-ABCD-424D-9B8C-CBE9781C910F}">
  <sheetPr codeName="Foglio14"/>
  <dimension ref="A1:G71"/>
  <sheetViews>
    <sheetView workbookViewId="0"/>
  </sheetViews>
  <sheetFormatPr defaultRowHeight="15"/>
  <cols>
    <col min="1" max="1" width="4.85546875" customWidth="1"/>
    <col min="2" max="2" width="8.85546875" customWidth="1"/>
    <col min="3" max="3" width="41.42578125" customWidth="1"/>
    <col min="4" max="4" width="11.85546875" customWidth="1"/>
    <col min="5" max="5" width="13.5703125" customWidth="1"/>
    <col min="6" max="6" width="20.7109375" customWidth="1"/>
    <col min="7" max="7" width="1.7109375" customWidth="1"/>
  </cols>
  <sheetData>
    <row r="1" spans="1:7" ht="20.100000000000001" customHeight="1">
      <c r="A1" s="675" t="s">
        <v>2015</v>
      </c>
      <c r="B1" s="676"/>
      <c r="C1" s="677"/>
      <c r="D1" s="677"/>
      <c r="E1" s="677"/>
      <c r="F1" s="677"/>
      <c r="G1" s="678">
        <v>0</v>
      </c>
    </row>
    <row r="2" spans="1:7" ht="20.100000000000001" customHeight="1">
      <c r="A2" s="679" t="str">
        <f>'iP1'!A5</f>
        <v>Condominio "PROTOTIPO"</v>
      </c>
      <c r="B2" s="680"/>
      <c r="C2" s="681"/>
      <c r="D2" s="681"/>
      <c r="E2" s="681"/>
      <c r="F2" s="681"/>
      <c r="G2" s="678"/>
    </row>
    <row r="3" spans="1:7" ht="15.95" customHeight="1">
      <c r="A3" s="682" t="str">
        <f>"MATERIALI e ATTREZZATURE del CONDOMINIO"</f>
        <v>MATERIALI e ATTREZZATURE del CONDOMINIO</v>
      </c>
      <c r="B3" s="683"/>
      <c r="C3" s="684"/>
      <c r="D3" s="684"/>
      <c r="E3" s="684"/>
      <c r="F3" s="684"/>
      <c r="G3" s="377"/>
    </row>
    <row r="4" spans="1:7" ht="15" customHeight="1">
      <c r="A4" s="685" t="str">
        <f>"al giorno " &amp; TEXT('iP1'!A39,"gg-mmm-aaaa")</f>
        <v>al giorno 12-ott-2022</v>
      </c>
      <c r="B4" s="685"/>
      <c r="C4" s="685"/>
      <c r="D4" s="685"/>
      <c r="E4" s="685"/>
      <c r="F4" s="685"/>
      <c r="G4" s="377"/>
    </row>
    <row r="5" spans="1:7" ht="28.5" customHeight="1">
      <c r="A5" s="686" t="s">
        <v>1926</v>
      </c>
      <c r="B5" s="686" t="s">
        <v>2016</v>
      </c>
      <c r="C5" s="687" t="s">
        <v>2017</v>
      </c>
      <c r="D5" s="687" t="s">
        <v>2018</v>
      </c>
      <c r="E5" s="688" t="s">
        <v>2019</v>
      </c>
      <c r="F5" s="688" t="s">
        <v>2020</v>
      </c>
      <c r="G5" s="377"/>
    </row>
    <row r="6" spans="1:7" ht="15" customHeight="1">
      <c r="A6" s="67">
        <v>1</v>
      </c>
      <c r="B6" s="109"/>
      <c r="C6" s="199"/>
      <c r="D6" s="109"/>
      <c r="E6" s="689"/>
      <c r="F6" s="109"/>
      <c r="G6" s="690"/>
    </row>
    <row r="7" spans="1:7" ht="15" customHeight="1">
      <c r="A7" s="67">
        <v>2</v>
      </c>
      <c r="B7" s="109"/>
      <c r="C7" s="199"/>
      <c r="D7" s="109"/>
      <c r="E7" s="689"/>
      <c r="F7" s="109"/>
      <c r="G7" s="690"/>
    </row>
    <row r="8" spans="1:7" ht="15" customHeight="1">
      <c r="A8" s="67">
        <v>3</v>
      </c>
      <c r="B8" s="109"/>
      <c r="C8" s="199"/>
      <c r="D8" s="109"/>
      <c r="E8" s="689"/>
      <c r="F8" s="109"/>
      <c r="G8" s="690"/>
    </row>
    <row r="9" spans="1:7" ht="15" customHeight="1">
      <c r="A9" s="67">
        <v>4</v>
      </c>
      <c r="B9" s="109"/>
      <c r="C9" s="199"/>
      <c r="D9" s="109"/>
      <c r="E9" s="689"/>
      <c r="F9" s="109"/>
      <c r="G9" s="690"/>
    </row>
    <row r="10" spans="1:7" ht="15" customHeight="1">
      <c r="A10" s="67">
        <v>5</v>
      </c>
      <c r="B10" s="109"/>
      <c r="C10" s="199"/>
      <c r="D10" s="109"/>
      <c r="E10" s="689"/>
      <c r="F10" s="109"/>
      <c r="G10" s="690"/>
    </row>
    <row r="11" spans="1:7" ht="15" customHeight="1">
      <c r="A11" s="67">
        <v>6</v>
      </c>
      <c r="B11" s="109"/>
      <c r="C11" s="199"/>
      <c r="D11" s="109"/>
      <c r="E11" s="689"/>
      <c r="F11" s="109"/>
      <c r="G11" s="690"/>
    </row>
    <row r="12" spans="1:7" ht="15" customHeight="1">
      <c r="A12" s="67">
        <v>7</v>
      </c>
      <c r="B12" s="109"/>
      <c r="C12" s="199"/>
      <c r="D12" s="109"/>
      <c r="E12" s="689"/>
      <c r="F12" s="109"/>
      <c r="G12" s="690"/>
    </row>
    <row r="13" spans="1:7" ht="15" customHeight="1">
      <c r="A13" s="67">
        <v>8</v>
      </c>
      <c r="B13" s="109"/>
      <c r="C13" s="199"/>
      <c r="D13" s="109"/>
      <c r="E13" s="689"/>
      <c r="F13" s="109"/>
      <c r="G13" s="690"/>
    </row>
    <row r="14" spans="1:7" ht="15" customHeight="1">
      <c r="A14" s="67">
        <v>9</v>
      </c>
      <c r="B14" s="109"/>
      <c r="C14" s="199"/>
      <c r="D14" s="109"/>
      <c r="E14" s="689"/>
      <c r="F14" s="109"/>
      <c r="G14" s="690"/>
    </row>
    <row r="15" spans="1:7" ht="15" customHeight="1">
      <c r="A15" s="67">
        <v>10</v>
      </c>
      <c r="B15" s="109"/>
      <c r="C15" s="199"/>
      <c r="D15" s="109"/>
      <c r="E15" s="689"/>
      <c r="F15" s="109"/>
      <c r="G15" s="690"/>
    </row>
    <row r="16" spans="1:7" ht="15" customHeight="1">
      <c r="A16" s="67">
        <v>11</v>
      </c>
      <c r="B16" s="109"/>
      <c r="C16" s="199"/>
      <c r="D16" s="109"/>
      <c r="E16" s="689"/>
      <c r="F16" s="109"/>
      <c r="G16" s="690"/>
    </row>
    <row r="17" spans="1:7" ht="15" customHeight="1">
      <c r="A17" s="67">
        <v>12</v>
      </c>
      <c r="B17" s="109"/>
      <c r="C17" s="199"/>
      <c r="D17" s="109"/>
      <c r="E17" s="689"/>
      <c r="F17" s="109"/>
      <c r="G17" s="690"/>
    </row>
    <row r="18" spans="1:7" ht="15" customHeight="1">
      <c r="A18" s="67">
        <v>13</v>
      </c>
      <c r="B18" s="109"/>
      <c r="C18" s="199"/>
      <c r="D18" s="109"/>
      <c r="E18" s="689"/>
      <c r="F18" s="109"/>
      <c r="G18" s="690"/>
    </row>
    <row r="19" spans="1:7" ht="15" customHeight="1">
      <c r="A19" s="67">
        <v>14</v>
      </c>
      <c r="B19" s="109"/>
      <c r="C19" s="199"/>
      <c r="D19" s="109"/>
      <c r="E19" s="689"/>
      <c r="F19" s="109"/>
      <c r="G19" s="690"/>
    </row>
    <row r="20" spans="1:7" ht="15" customHeight="1">
      <c r="A20" s="67">
        <v>15</v>
      </c>
      <c r="B20" s="109"/>
      <c r="C20" s="199"/>
      <c r="D20" s="109"/>
      <c r="E20" s="689"/>
      <c r="F20" s="109"/>
      <c r="G20" s="690"/>
    </row>
    <row r="21" spans="1:7" ht="15" customHeight="1">
      <c r="A21" s="67">
        <v>16</v>
      </c>
      <c r="B21" s="109"/>
      <c r="C21" s="199"/>
      <c r="D21" s="109"/>
      <c r="E21" s="689"/>
      <c r="F21" s="109"/>
      <c r="G21" s="690"/>
    </row>
    <row r="22" spans="1:7" ht="15" customHeight="1">
      <c r="A22" s="67">
        <v>17</v>
      </c>
      <c r="B22" s="109"/>
      <c r="C22" s="199"/>
      <c r="D22" s="109"/>
      <c r="E22" s="689"/>
      <c r="F22" s="109"/>
      <c r="G22" s="690"/>
    </row>
    <row r="23" spans="1:7" ht="15" customHeight="1">
      <c r="A23" s="67">
        <v>18</v>
      </c>
      <c r="B23" s="109"/>
      <c r="C23" s="199"/>
      <c r="D23" s="109"/>
      <c r="E23" s="689"/>
      <c r="F23" s="109"/>
      <c r="G23" s="690"/>
    </row>
    <row r="24" spans="1:7" ht="15" customHeight="1">
      <c r="A24" s="67">
        <v>19</v>
      </c>
      <c r="B24" s="109"/>
      <c r="C24" s="199"/>
      <c r="D24" s="109"/>
      <c r="E24" s="689"/>
      <c r="F24" s="109"/>
      <c r="G24" s="690"/>
    </row>
    <row r="25" spans="1:7" ht="15" customHeight="1">
      <c r="A25" s="67">
        <v>20</v>
      </c>
      <c r="B25" s="109"/>
      <c r="C25" s="199"/>
      <c r="D25" s="109"/>
      <c r="E25" s="689"/>
      <c r="F25" s="109"/>
      <c r="G25" s="690"/>
    </row>
    <row r="26" spans="1:7" ht="15" customHeight="1">
      <c r="A26" s="67">
        <v>21</v>
      </c>
      <c r="B26" s="109"/>
      <c r="C26" s="199"/>
      <c r="D26" s="109"/>
      <c r="E26" s="689"/>
      <c r="F26" s="109"/>
      <c r="G26" s="690"/>
    </row>
    <row r="27" spans="1:7" ht="15" customHeight="1">
      <c r="A27" s="67">
        <v>22</v>
      </c>
      <c r="B27" s="109"/>
      <c r="C27" s="199"/>
      <c r="D27" s="109"/>
      <c r="E27" s="689"/>
      <c r="F27" s="109"/>
      <c r="G27" s="690"/>
    </row>
    <row r="28" spans="1:7" ht="15" customHeight="1">
      <c r="A28" s="67">
        <v>23</v>
      </c>
      <c r="B28" s="109"/>
      <c r="C28" s="199"/>
      <c r="D28" s="109"/>
      <c r="E28" s="689"/>
      <c r="F28" s="109"/>
      <c r="G28" s="690"/>
    </row>
    <row r="29" spans="1:7" ht="15" customHeight="1">
      <c r="A29" s="67">
        <v>24</v>
      </c>
      <c r="B29" s="109"/>
      <c r="C29" s="199"/>
      <c r="D29" s="109"/>
      <c r="E29" s="689"/>
      <c r="F29" s="109"/>
      <c r="G29" s="690"/>
    </row>
    <row r="30" spans="1:7" ht="15" customHeight="1">
      <c r="A30" s="67">
        <v>25</v>
      </c>
      <c r="B30" s="109"/>
      <c r="C30" s="199"/>
      <c r="D30" s="109"/>
      <c r="E30" s="689"/>
      <c r="F30" s="109"/>
      <c r="G30" s="690"/>
    </row>
    <row r="31" spans="1:7" ht="15" customHeight="1">
      <c r="A31" s="67">
        <v>26</v>
      </c>
      <c r="B31" s="109"/>
      <c r="C31" s="199"/>
      <c r="D31" s="109"/>
      <c r="E31" s="689"/>
      <c r="F31" s="109"/>
      <c r="G31" s="690"/>
    </row>
    <row r="32" spans="1:7" ht="15" customHeight="1">
      <c r="A32" s="67">
        <v>27</v>
      </c>
      <c r="B32" s="109"/>
      <c r="C32" s="199"/>
      <c r="D32" s="109"/>
      <c r="E32" s="689"/>
      <c r="F32" s="109"/>
      <c r="G32" s="690"/>
    </row>
    <row r="33" spans="1:7" ht="15" customHeight="1">
      <c r="A33" s="67">
        <v>28</v>
      </c>
      <c r="B33" s="109"/>
      <c r="C33" s="199"/>
      <c r="D33" s="109"/>
      <c r="E33" s="689"/>
      <c r="F33" s="109"/>
      <c r="G33" s="690"/>
    </row>
    <row r="34" spans="1:7" ht="15" customHeight="1">
      <c r="A34" s="67">
        <v>29</v>
      </c>
      <c r="B34" s="109"/>
      <c r="C34" s="199"/>
      <c r="D34" s="109"/>
      <c r="E34" s="689"/>
      <c r="F34" s="109"/>
      <c r="G34" s="690"/>
    </row>
    <row r="35" spans="1:7" ht="15" customHeight="1">
      <c r="A35" s="67">
        <v>30</v>
      </c>
      <c r="B35" s="60"/>
      <c r="C35" s="691"/>
      <c r="D35" s="691"/>
      <c r="E35" s="691"/>
      <c r="F35" s="60"/>
      <c r="G35" s="690"/>
    </row>
    <row r="36" spans="1:7" ht="15" customHeight="1">
      <c r="A36" s="691"/>
      <c r="B36" s="60"/>
      <c r="C36" s="691"/>
      <c r="D36" s="691"/>
      <c r="E36" s="691"/>
      <c r="F36" s="60"/>
      <c r="G36" s="690"/>
    </row>
    <row r="37" spans="1:7" ht="15.95" customHeight="1">
      <c r="A37" s="682" t="str">
        <f>"MATERIALI e ATTREZZATURE del CONDOMINIO"</f>
        <v>MATERIALI e ATTREZZATURE del CONDOMINIO</v>
      </c>
      <c r="B37" s="683"/>
      <c r="C37" s="684"/>
      <c r="D37" s="684"/>
      <c r="E37" s="684"/>
      <c r="F37" s="684"/>
      <c r="G37" s="690"/>
    </row>
    <row r="38" spans="1:7" ht="15" customHeight="1">
      <c r="A38" s="685" t="str">
        <f>"al giorno 1-gen-" &amp; 'iP1'!A37 &amp; " (inizio esercizio)"</f>
        <v>al giorno 1-gen-2022 (inizio esercizio)</v>
      </c>
      <c r="B38" s="685"/>
      <c r="C38" s="685"/>
      <c r="D38" s="685"/>
      <c r="E38" s="685"/>
      <c r="F38" s="685"/>
      <c r="G38" s="690"/>
    </row>
    <row r="39" spans="1:7" ht="38.25" customHeight="1">
      <c r="A39" s="686" t="s">
        <v>1926</v>
      </c>
      <c r="B39" s="686" t="s">
        <v>2016</v>
      </c>
      <c r="C39" s="687" t="s">
        <v>2017</v>
      </c>
      <c r="D39" s="687" t="s">
        <v>2018</v>
      </c>
      <c r="E39" s="688" t="s">
        <v>2019</v>
      </c>
      <c r="F39" s="688" t="s">
        <v>2020</v>
      </c>
      <c r="G39" s="690"/>
    </row>
    <row r="40" spans="1:7" ht="15" customHeight="1">
      <c r="A40" s="67">
        <v>1</v>
      </c>
      <c r="B40" s="109"/>
      <c r="C40" s="199"/>
      <c r="D40" s="109"/>
      <c r="E40" s="689"/>
      <c r="F40" s="109"/>
      <c r="G40" s="690"/>
    </row>
    <row r="41" spans="1:7" ht="15" customHeight="1">
      <c r="A41" s="67">
        <v>2</v>
      </c>
      <c r="B41" s="109"/>
      <c r="C41" s="199"/>
      <c r="D41" s="109"/>
      <c r="E41" s="689"/>
      <c r="F41" s="109"/>
      <c r="G41" s="690"/>
    </row>
    <row r="42" spans="1:7" ht="15" customHeight="1">
      <c r="A42" s="67">
        <v>3</v>
      </c>
      <c r="B42" s="109"/>
      <c r="C42" s="199"/>
      <c r="D42" s="109"/>
      <c r="E42" s="689"/>
      <c r="F42" s="109"/>
      <c r="G42" s="690"/>
    </row>
    <row r="43" spans="1:7" ht="15" customHeight="1">
      <c r="A43" s="67">
        <v>4</v>
      </c>
      <c r="B43" s="689"/>
      <c r="C43" s="199"/>
      <c r="D43" s="109"/>
      <c r="E43" s="689"/>
      <c r="F43" s="109"/>
      <c r="G43" s="690"/>
    </row>
    <row r="44" spans="1:7" ht="15" customHeight="1">
      <c r="A44" s="67">
        <v>5</v>
      </c>
      <c r="B44" s="689"/>
      <c r="C44" s="199"/>
      <c r="D44" s="199"/>
      <c r="E44" s="109"/>
      <c r="F44" s="689"/>
      <c r="G44" s="690"/>
    </row>
    <row r="45" spans="1:7" ht="15" customHeight="1">
      <c r="A45" s="67">
        <v>6</v>
      </c>
      <c r="B45" s="45"/>
      <c r="C45" s="692"/>
      <c r="D45" s="692"/>
      <c r="E45" s="692"/>
      <c r="F45" s="693"/>
      <c r="G45" s="690"/>
    </row>
    <row r="46" spans="1:7" ht="15" customHeight="1">
      <c r="A46" s="67">
        <v>7</v>
      </c>
      <c r="B46" s="45"/>
      <c r="C46" s="692"/>
      <c r="D46" s="692"/>
      <c r="E46" s="692"/>
      <c r="F46" s="45"/>
      <c r="G46" s="690"/>
    </row>
    <row r="47" spans="1:7" ht="15" customHeight="1">
      <c r="A47" s="67">
        <v>8</v>
      </c>
      <c r="B47" s="45"/>
      <c r="C47" s="692"/>
      <c r="D47" s="692"/>
      <c r="E47" s="692"/>
      <c r="F47" s="45"/>
      <c r="G47" s="377"/>
    </row>
    <row r="48" spans="1:7" ht="15" customHeight="1">
      <c r="A48" s="67">
        <v>9</v>
      </c>
      <c r="B48" s="45"/>
      <c r="C48" s="692"/>
      <c r="D48" s="692"/>
      <c r="E48" s="692"/>
      <c r="F48" s="45"/>
      <c r="G48" s="377"/>
    </row>
    <row r="49" spans="1:7" ht="15" customHeight="1">
      <c r="A49" s="67">
        <v>10</v>
      </c>
      <c r="B49" s="45"/>
      <c r="C49" s="692"/>
      <c r="D49" s="692"/>
      <c r="E49" s="692"/>
      <c r="F49" s="45"/>
      <c r="G49" s="377"/>
    </row>
    <row r="50" spans="1:7" ht="15" customHeight="1">
      <c r="A50" s="67">
        <v>11</v>
      </c>
      <c r="B50" s="45"/>
      <c r="C50" s="692"/>
      <c r="D50" s="692"/>
      <c r="E50" s="692"/>
      <c r="F50" s="45"/>
      <c r="G50" s="377"/>
    </row>
    <row r="51" spans="1:7" ht="15" customHeight="1">
      <c r="A51" s="67">
        <v>12</v>
      </c>
      <c r="B51" s="45"/>
      <c r="C51" s="692"/>
      <c r="D51" s="692"/>
      <c r="E51" s="692"/>
      <c r="F51" s="45"/>
      <c r="G51" s="377"/>
    </row>
    <row r="52" spans="1:7" ht="15" customHeight="1">
      <c r="A52" s="67">
        <v>13</v>
      </c>
      <c r="B52" s="45"/>
      <c r="C52" s="692"/>
      <c r="D52" s="692"/>
      <c r="E52" s="692"/>
      <c r="F52" s="45"/>
      <c r="G52" s="377"/>
    </row>
    <row r="53" spans="1:7" ht="15" customHeight="1">
      <c r="A53" s="67">
        <v>14</v>
      </c>
      <c r="B53" s="45"/>
      <c r="C53" s="692"/>
      <c r="D53" s="692"/>
      <c r="E53" s="692"/>
      <c r="F53" s="45"/>
      <c r="G53" s="377"/>
    </row>
    <row r="54" spans="1:7" ht="15" customHeight="1">
      <c r="A54" s="67">
        <v>15</v>
      </c>
      <c r="B54" s="45"/>
      <c r="C54" s="692"/>
      <c r="D54" s="692"/>
      <c r="E54" s="692"/>
      <c r="F54" s="45"/>
      <c r="G54" s="377"/>
    </row>
    <row r="55" spans="1:7" ht="15" customHeight="1">
      <c r="A55" s="67">
        <v>16</v>
      </c>
      <c r="B55" s="45"/>
      <c r="C55" s="692"/>
      <c r="D55" s="692"/>
      <c r="E55" s="692"/>
      <c r="F55" s="45"/>
      <c r="G55" s="377"/>
    </row>
    <row r="56" spans="1:7" ht="15" customHeight="1">
      <c r="A56" s="67">
        <v>17</v>
      </c>
      <c r="B56" s="45"/>
      <c r="C56" s="692"/>
      <c r="D56" s="692"/>
      <c r="E56" s="692"/>
      <c r="F56" s="45"/>
      <c r="G56" s="377"/>
    </row>
    <row r="57" spans="1:7" ht="15" customHeight="1">
      <c r="A57" s="67">
        <v>18</v>
      </c>
      <c r="B57" s="45"/>
      <c r="C57" s="692"/>
      <c r="D57" s="692"/>
      <c r="E57" s="692"/>
      <c r="F57" s="45"/>
      <c r="G57" s="377"/>
    </row>
    <row r="58" spans="1:7" ht="15" customHeight="1">
      <c r="A58" s="67">
        <v>19</v>
      </c>
      <c r="B58" s="45"/>
      <c r="C58" s="692"/>
      <c r="D58" s="692"/>
      <c r="E58" s="692"/>
      <c r="F58" s="45"/>
      <c r="G58" s="377"/>
    </row>
    <row r="59" spans="1:7" ht="15" customHeight="1">
      <c r="A59" s="67">
        <v>20</v>
      </c>
      <c r="B59" s="45"/>
      <c r="C59" s="692"/>
      <c r="D59" s="692"/>
      <c r="E59" s="692"/>
      <c r="F59" s="45"/>
      <c r="G59" s="377"/>
    </row>
    <row r="60" spans="1:7" ht="15" customHeight="1">
      <c r="A60" s="67">
        <v>21</v>
      </c>
      <c r="B60" s="45"/>
      <c r="C60" s="692"/>
      <c r="D60" s="692"/>
      <c r="E60" s="692"/>
      <c r="F60" s="45"/>
      <c r="G60" s="377"/>
    </row>
    <row r="61" spans="1:7" ht="15" customHeight="1">
      <c r="A61" s="67">
        <v>22</v>
      </c>
      <c r="B61" s="45"/>
      <c r="C61" s="692"/>
      <c r="D61" s="692"/>
      <c r="E61" s="692"/>
      <c r="F61" s="45"/>
      <c r="G61" s="377"/>
    </row>
    <row r="62" spans="1:7" ht="15" customHeight="1">
      <c r="A62" s="67">
        <v>23</v>
      </c>
      <c r="B62" s="45"/>
      <c r="C62" s="692"/>
      <c r="D62" s="692"/>
      <c r="E62" s="692"/>
      <c r="F62" s="45"/>
      <c r="G62" s="377"/>
    </row>
    <row r="63" spans="1:7" ht="15" customHeight="1">
      <c r="A63" s="67">
        <v>24</v>
      </c>
      <c r="B63" s="45"/>
      <c r="C63" s="692"/>
      <c r="D63" s="692"/>
      <c r="E63" s="692"/>
      <c r="F63" s="45"/>
      <c r="G63" s="377"/>
    </row>
    <row r="64" spans="1:7" ht="15" customHeight="1">
      <c r="A64" s="67">
        <v>25</v>
      </c>
      <c r="B64" s="45"/>
      <c r="C64" s="692"/>
      <c r="D64" s="692"/>
      <c r="E64" s="692"/>
      <c r="F64" s="45"/>
      <c r="G64" s="377"/>
    </row>
    <row r="65" spans="1:7" ht="15" customHeight="1">
      <c r="A65" s="67">
        <v>26</v>
      </c>
      <c r="B65" s="45"/>
      <c r="C65" s="692"/>
      <c r="D65" s="692"/>
      <c r="E65" s="692"/>
      <c r="F65" s="45"/>
      <c r="G65" s="377"/>
    </row>
    <row r="66" spans="1:7" ht="15" customHeight="1">
      <c r="A66" s="67">
        <v>27</v>
      </c>
      <c r="B66" s="45"/>
      <c r="C66" s="692"/>
      <c r="D66" s="692"/>
      <c r="E66" s="692"/>
      <c r="F66" s="45"/>
      <c r="G66" s="377"/>
    </row>
    <row r="67" spans="1:7" ht="15" customHeight="1">
      <c r="A67" s="67">
        <v>28</v>
      </c>
      <c r="B67" s="45"/>
      <c r="C67" s="692"/>
      <c r="D67" s="692"/>
      <c r="E67" s="692"/>
      <c r="F67" s="45"/>
      <c r="G67" s="377"/>
    </row>
    <row r="68" spans="1:7" ht="15" customHeight="1">
      <c r="A68" s="67">
        <v>29</v>
      </c>
      <c r="B68" s="45"/>
      <c r="C68" s="692"/>
      <c r="D68" s="692"/>
      <c r="E68" s="692"/>
      <c r="F68" s="45"/>
      <c r="G68" s="377"/>
    </row>
    <row r="69" spans="1:7" ht="15" customHeight="1">
      <c r="A69" s="67">
        <v>30</v>
      </c>
      <c r="B69" s="60"/>
      <c r="C69" s="691"/>
      <c r="D69" s="691"/>
      <c r="E69" s="691"/>
      <c r="F69" s="60"/>
      <c r="G69" s="377"/>
    </row>
    <row r="70" spans="1:7" ht="15" customHeight="1">
      <c r="A70" s="691"/>
      <c r="B70" s="60"/>
      <c r="C70" s="691"/>
      <c r="D70" s="691"/>
      <c r="E70" s="691"/>
      <c r="F70" s="60"/>
      <c r="G70" s="377"/>
    </row>
    <row r="71" spans="1:7" ht="8.1" customHeight="1">
      <c r="A71" s="694">
        <v>0</v>
      </c>
      <c r="B71" s="695"/>
      <c r="C71" s="694"/>
      <c r="D71" s="694"/>
      <c r="E71" s="694"/>
      <c r="F71" s="696"/>
      <c r="G71" s="678">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05D2-E54B-4496-82CA-A03D38EDFA3D}">
  <sheetPr codeName="Foglio15"/>
  <dimension ref="A1:E41"/>
  <sheetViews>
    <sheetView workbookViewId="0"/>
  </sheetViews>
  <sheetFormatPr defaultRowHeight="15"/>
  <cols>
    <col min="1" max="1" width="4.7109375" customWidth="1"/>
    <col min="2" max="2" width="25.7109375" customWidth="1"/>
    <col min="3" max="3" width="60.7109375" customWidth="1"/>
    <col min="4" max="4" width="12.7109375" customWidth="1"/>
    <col min="5" max="5" width="1.7109375" customWidth="1"/>
  </cols>
  <sheetData>
    <row r="1" spans="1:5" ht="20.100000000000001" customHeight="1">
      <c r="A1" s="697" t="s">
        <v>2015</v>
      </c>
      <c r="B1" s="698"/>
      <c r="C1" s="698"/>
      <c r="D1" s="698"/>
      <c r="E1" s="699">
        <v>0</v>
      </c>
    </row>
    <row r="2" spans="1:5" ht="20.100000000000001" customHeight="1">
      <c r="A2" s="700" t="str">
        <f>'iP1'!A5</f>
        <v>Condominio "PROTOTIPO"</v>
      </c>
      <c r="B2" s="701"/>
      <c r="C2" s="701"/>
      <c r="D2" s="701"/>
      <c r="E2" s="702"/>
    </row>
    <row r="3" spans="1:5" ht="20.100000000000001" customHeight="1">
      <c r="A3" s="703" t="str">
        <f xml:space="preserve"> "DEPOSITI CAUZIONALI"</f>
        <v>DEPOSITI CAUZIONALI</v>
      </c>
      <c r="B3" s="704"/>
      <c r="C3" s="704"/>
      <c r="D3" s="704"/>
      <c r="E3" s="705"/>
    </row>
    <row r="4" spans="1:5" ht="15" customHeight="1">
      <c r="A4" s="706" t="str">
        <f>"al giorno " &amp; TEXT('iP1'!A39,"gg-mmm-aaaa")</f>
        <v>al giorno 12-ott-2022</v>
      </c>
      <c r="B4" s="706"/>
      <c r="C4" s="706"/>
      <c r="D4" s="706"/>
      <c r="E4" s="377"/>
    </row>
    <row r="5" spans="1:5" ht="27.95" customHeight="1">
      <c r="A5" s="707" t="s">
        <v>1926</v>
      </c>
      <c r="B5" s="707" t="s">
        <v>2021</v>
      </c>
      <c r="C5" s="707" t="s">
        <v>2022</v>
      </c>
      <c r="D5" s="708" t="s">
        <v>2023</v>
      </c>
      <c r="E5" s="377"/>
    </row>
    <row r="6" spans="1:5" ht="15" customHeight="1">
      <c r="A6" s="707">
        <v>1</v>
      </c>
      <c r="B6" s="709" t="s">
        <v>2024</v>
      </c>
      <c r="C6" s="663" t="s">
        <v>2025</v>
      </c>
      <c r="D6" s="710">
        <v>42.27</v>
      </c>
      <c r="E6" s="377"/>
    </row>
    <row r="7" spans="1:5" ht="15" customHeight="1">
      <c r="A7" s="707">
        <v>2</v>
      </c>
      <c r="B7" s="709" t="s">
        <v>2024</v>
      </c>
      <c r="C7" s="663" t="s">
        <v>2025</v>
      </c>
      <c r="D7" s="710">
        <v>42.27</v>
      </c>
      <c r="E7" s="690"/>
    </row>
    <row r="8" spans="1:5" ht="15" customHeight="1">
      <c r="A8" s="707">
        <v>3</v>
      </c>
      <c r="B8" s="709" t="s">
        <v>2024</v>
      </c>
      <c r="C8" s="663" t="s">
        <v>2025</v>
      </c>
      <c r="D8" s="710">
        <v>42.27</v>
      </c>
      <c r="E8" s="690"/>
    </row>
    <row r="9" spans="1:5" ht="15" customHeight="1">
      <c r="A9" s="707">
        <v>4</v>
      </c>
      <c r="B9" s="663"/>
      <c r="C9" s="709"/>
      <c r="D9" s="710"/>
      <c r="E9" s="690"/>
    </row>
    <row r="10" spans="1:5" ht="15" customHeight="1">
      <c r="A10" s="707">
        <v>5</v>
      </c>
      <c r="B10" s="663"/>
      <c r="C10" s="709"/>
      <c r="D10" s="710"/>
      <c r="E10" s="690"/>
    </row>
    <row r="11" spans="1:5" ht="15" customHeight="1">
      <c r="A11" s="707">
        <v>6</v>
      </c>
      <c r="B11" s="663"/>
      <c r="C11" s="709"/>
      <c r="D11" s="710"/>
      <c r="E11" s="690"/>
    </row>
    <row r="12" spans="1:5" ht="15" customHeight="1">
      <c r="A12" s="707">
        <v>7</v>
      </c>
      <c r="B12" s="663"/>
      <c r="C12" s="709"/>
      <c r="D12" s="710"/>
      <c r="E12" s="690"/>
    </row>
    <row r="13" spans="1:5" ht="15" customHeight="1">
      <c r="A13" s="707">
        <v>8</v>
      </c>
      <c r="B13" s="663"/>
      <c r="C13" s="709"/>
      <c r="D13" s="710"/>
      <c r="E13" s="690"/>
    </row>
    <row r="14" spans="1:5" ht="15" customHeight="1">
      <c r="A14" s="707">
        <v>9</v>
      </c>
      <c r="B14" s="663"/>
      <c r="C14" s="709"/>
      <c r="D14" s="710"/>
      <c r="E14" s="690"/>
    </row>
    <row r="15" spans="1:5" ht="15" customHeight="1">
      <c r="A15" s="707">
        <v>10</v>
      </c>
      <c r="B15" s="663"/>
      <c r="C15" s="709"/>
      <c r="D15" s="710"/>
      <c r="E15" s="690"/>
    </row>
    <row r="16" spans="1:5" ht="15" customHeight="1">
      <c r="A16" s="707">
        <v>11</v>
      </c>
      <c r="B16" s="663"/>
      <c r="C16" s="709"/>
      <c r="D16" s="710"/>
      <c r="E16" s="690"/>
    </row>
    <row r="17" spans="1:5" ht="15" customHeight="1">
      <c r="A17" s="707">
        <v>12</v>
      </c>
      <c r="B17" s="663"/>
      <c r="C17" s="709"/>
      <c r="D17" s="710"/>
      <c r="E17" s="690"/>
    </row>
    <row r="18" spans="1:5" ht="15" customHeight="1">
      <c r="A18" s="707">
        <v>13</v>
      </c>
      <c r="B18" s="663"/>
      <c r="C18" s="709"/>
      <c r="D18" s="710"/>
      <c r="E18" s="690"/>
    </row>
    <row r="19" spans="1:5" ht="15" customHeight="1">
      <c r="A19" s="707">
        <v>14</v>
      </c>
      <c r="B19" s="663"/>
      <c r="C19" s="709"/>
      <c r="D19" s="710"/>
      <c r="E19" s="690"/>
    </row>
    <row r="20" spans="1:5" ht="15" customHeight="1">
      <c r="A20" s="707">
        <v>15</v>
      </c>
      <c r="B20" s="663"/>
      <c r="C20" s="709"/>
      <c r="D20" s="710"/>
      <c r="E20" s="690"/>
    </row>
    <row r="21" spans="1:5" ht="15" customHeight="1">
      <c r="A21" s="711"/>
      <c r="B21" s="712"/>
      <c r="C21" s="713" t="s">
        <v>2026</v>
      </c>
      <c r="D21" s="714">
        <f>SUM(D6:D20)</f>
        <v>126.81</v>
      </c>
      <c r="E21" s="690"/>
    </row>
    <row r="22" spans="1:5" ht="15" customHeight="1">
      <c r="A22" s="715" t="s">
        <v>812</v>
      </c>
      <c r="B22" s="715"/>
      <c r="C22" s="715"/>
      <c r="D22" s="715"/>
      <c r="E22" s="690"/>
    </row>
    <row r="23" spans="1:5" ht="15" customHeight="1">
      <c r="A23" s="706" t="str">
        <f>"al giorno 1-gen-" &amp; 'iP1'!A37 &amp; " (inizio esercizio)"</f>
        <v>al giorno 1-gen-2022 (inizio esercizio)</v>
      </c>
      <c r="B23" s="706"/>
      <c r="C23" s="706"/>
      <c r="D23" s="706"/>
      <c r="E23" s="690"/>
    </row>
    <row r="24" spans="1:5" ht="27.95" customHeight="1">
      <c r="A24" s="707" t="s">
        <v>1926</v>
      </c>
      <c r="B24" s="707" t="s">
        <v>2021</v>
      </c>
      <c r="C24" s="707" t="s">
        <v>2022</v>
      </c>
      <c r="D24" s="708" t="s">
        <v>2023</v>
      </c>
      <c r="E24" s="690"/>
    </row>
    <row r="25" spans="1:5" ht="15" customHeight="1">
      <c r="A25" s="707">
        <v>1</v>
      </c>
      <c r="B25" s="709" t="s">
        <v>2024</v>
      </c>
      <c r="C25" s="663" t="s">
        <v>2025</v>
      </c>
      <c r="D25" s="710">
        <v>42.27</v>
      </c>
      <c r="E25" s="690"/>
    </row>
    <row r="26" spans="1:5" ht="15" customHeight="1">
      <c r="A26" s="707">
        <v>2</v>
      </c>
      <c r="B26" s="709" t="s">
        <v>2024</v>
      </c>
      <c r="C26" s="663" t="s">
        <v>2025</v>
      </c>
      <c r="D26" s="710">
        <v>42.27</v>
      </c>
      <c r="E26" s="690"/>
    </row>
    <row r="27" spans="1:5" ht="15" customHeight="1">
      <c r="A27" s="707">
        <v>3</v>
      </c>
      <c r="B27" s="709" t="s">
        <v>2024</v>
      </c>
      <c r="C27" s="663" t="s">
        <v>2025</v>
      </c>
      <c r="D27" s="710">
        <v>42.27</v>
      </c>
      <c r="E27" s="690"/>
    </row>
    <row r="28" spans="1:5" ht="15" customHeight="1">
      <c r="A28" s="707">
        <v>4</v>
      </c>
      <c r="B28" s="663"/>
      <c r="C28" s="709"/>
      <c r="D28" s="710"/>
      <c r="E28" s="690"/>
    </row>
    <row r="29" spans="1:5" ht="15" customHeight="1">
      <c r="A29" s="707">
        <v>5</v>
      </c>
      <c r="B29" s="663"/>
      <c r="C29" s="709"/>
      <c r="D29" s="710"/>
      <c r="E29" s="690"/>
    </row>
    <row r="30" spans="1:5" ht="15" customHeight="1">
      <c r="A30" s="707">
        <v>6</v>
      </c>
      <c r="B30" s="663"/>
      <c r="C30" s="709"/>
      <c r="D30" s="710"/>
      <c r="E30" s="690"/>
    </row>
    <row r="31" spans="1:5" ht="15" customHeight="1">
      <c r="A31" s="707">
        <v>7</v>
      </c>
      <c r="B31" s="663"/>
      <c r="C31" s="709"/>
      <c r="D31" s="710"/>
      <c r="E31" s="690"/>
    </row>
    <row r="32" spans="1:5" ht="15" customHeight="1">
      <c r="A32" s="707">
        <v>8</v>
      </c>
      <c r="B32" s="663"/>
      <c r="C32" s="709"/>
      <c r="D32" s="710"/>
      <c r="E32" s="690"/>
    </row>
    <row r="33" spans="1:5" ht="15" customHeight="1">
      <c r="A33" s="707">
        <v>9</v>
      </c>
      <c r="B33" s="663"/>
      <c r="C33" s="663"/>
      <c r="D33" s="710"/>
      <c r="E33" s="690"/>
    </row>
    <row r="34" spans="1:5" ht="15" customHeight="1">
      <c r="A34" s="707">
        <v>10</v>
      </c>
      <c r="B34" s="663"/>
      <c r="C34" s="663"/>
      <c r="D34" s="710"/>
      <c r="E34" s="690"/>
    </row>
    <row r="35" spans="1:5" ht="15" customHeight="1">
      <c r="A35" s="707">
        <v>11</v>
      </c>
      <c r="B35" s="663"/>
      <c r="C35" s="663"/>
      <c r="D35" s="710"/>
      <c r="E35" s="690"/>
    </row>
    <row r="36" spans="1:5" ht="15" customHeight="1">
      <c r="A36" s="707">
        <v>12</v>
      </c>
      <c r="B36" s="663"/>
      <c r="C36" s="663"/>
      <c r="D36" s="710"/>
      <c r="E36" s="690"/>
    </row>
    <row r="37" spans="1:5" ht="15" customHeight="1">
      <c r="A37" s="707">
        <v>13</v>
      </c>
      <c r="B37" s="663"/>
      <c r="C37" s="663"/>
      <c r="D37" s="710"/>
      <c r="E37" s="690"/>
    </row>
    <row r="38" spans="1:5" ht="15" customHeight="1">
      <c r="A38" s="707">
        <v>14</v>
      </c>
      <c r="B38" s="663"/>
      <c r="C38" s="663"/>
      <c r="D38" s="710"/>
      <c r="E38" s="690"/>
    </row>
    <row r="39" spans="1:5" ht="15" customHeight="1">
      <c r="A39" s="707">
        <v>15</v>
      </c>
      <c r="B39" s="663"/>
      <c r="C39" s="663"/>
      <c r="D39" s="710"/>
      <c r="E39" s="690"/>
    </row>
    <row r="40" spans="1:5" ht="15" customHeight="1">
      <c r="A40" s="711"/>
      <c r="B40" s="712"/>
      <c r="C40" s="713" t="s">
        <v>2026</v>
      </c>
      <c r="D40" s="714">
        <f>SUM(D25:D39)</f>
        <v>126.81</v>
      </c>
      <c r="E40" s="690"/>
    </row>
    <row r="41" spans="1:5" ht="8.1" customHeight="1">
      <c r="A41" s="377">
        <v>0</v>
      </c>
      <c r="B41" s="377"/>
      <c r="C41" s="377"/>
      <c r="D41" s="377"/>
      <c r="E41" s="69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90E-44C3-420A-A1F8-3F6789D4268F}">
  <sheetPr codeName="Foglio16"/>
  <dimension ref="A1:S25"/>
  <sheetViews>
    <sheetView workbookViewId="0"/>
  </sheetViews>
  <sheetFormatPr defaultRowHeight="15"/>
  <cols>
    <col min="1" max="1" width="3" customWidth="1"/>
    <col min="2" max="2" width="36.5703125" customWidth="1"/>
    <col min="3" max="3" width="15.7109375" customWidth="1"/>
    <col min="4" max="4" width="16" customWidth="1"/>
    <col min="5" max="5" width="14" customWidth="1"/>
    <col min="6" max="6" width="15" customWidth="1"/>
  </cols>
  <sheetData>
    <row r="1" spans="1:19" ht="14.1" customHeight="1">
      <c r="A1" s="716"/>
      <c r="B1" s="716"/>
      <c r="C1" s="716"/>
      <c r="D1" s="717"/>
      <c r="E1" s="716"/>
      <c r="F1" s="716"/>
      <c r="G1" s="716"/>
      <c r="H1" s="716"/>
      <c r="I1" s="716"/>
      <c r="J1" s="716"/>
      <c r="K1" s="716"/>
      <c r="L1" s="716"/>
      <c r="M1" s="716"/>
      <c r="N1" s="716"/>
      <c r="O1" s="716"/>
      <c r="P1" s="716"/>
      <c r="Q1" s="716"/>
      <c r="R1" s="716"/>
      <c r="S1" s="260">
        <v>0</v>
      </c>
    </row>
    <row r="2" spans="1:19" ht="39.950000000000003" customHeight="1">
      <c r="A2" s="718" t="s">
        <v>1926</v>
      </c>
      <c r="B2" s="719" t="s">
        <v>2027</v>
      </c>
      <c r="C2" s="720" t="s">
        <v>2028</v>
      </c>
      <c r="D2" s="720" t="s">
        <v>2029</v>
      </c>
      <c r="E2" s="720" t="s">
        <v>2030</v>
      </c>
      <c r="F2" s="720" t="s">
        <v>2031</v>
      </c>
      <c r="G2" s="261"/>
      <c r="H2" s="261"/>
      <c r="I2" s="261"/>
      <c r="J2" s="261"/>
      <c r="K2" s="261"/>
      <c r="L2" s="261"/>
      <c r="M2" s="261"/>
      <c r="N2" s="261"/>
      <c r="O2" s="261"/>
      <c r="P2" s="261"/>
      <c r="Q2" s="261"/>
      <c r="R2" s="261"/>
      <c r="S2" s="261"/>
    </row>
    <row r="3" spans="1:19" ht="12.75" customHeight="1">
      <c r="A3" s="721">
        <v>1</v>
      </c>
      <c r="B3" s="722" t="s">
        <v>518</v>
      </c>
      <c r="C3" s="723" t="s">
        <v>2032</v>
      </c>
      <c r="D3" s="723" t="s">
        <v>2032</v>
      </c>
      <c r="E3" s="723" t="s">
        <v>2032</v>
      </c>
      <c r="F3" s="723" t="s">
        <v>2033</v>
      </c>
      <c r="G3" s="261"/>
      <c r="H3" s="261"/>
      <c r="I3" s="261"/>
      <c r="J3" s="261"/>
      <c r="K3" s="261"/>
      <c r="L3" s="261"/>
      <c r="M3" s="261"/>
      <c r="N3" s="261"/>
      <c r="O3" s="261"/>
      <c r="P3" s="261"/>
      <c r="Q3" s="261"/>
      <c r="R3" s="261"/>
      <c r="S3" s="261"/>
    </row>
    <row r="4" spans="1:19" ht="12.75" customHeight="1">
      <c r="A4" s="721">
        <v>2</v>
      </c>
      <c r="B4" s="722" t="s">
        <v>525</v>
      </c>
      <c r="C4" s="723" t="s">
        <v>2033</v>
      </c>
      <c r="D4" s="723" t="s">
        <v>2032</v>
      </c>
      <c r="E4" s="723" t="s">
        <v>2032</v>
      </c>
      <c r="F4" s="723" t="s">
        <v>2033</v>
      </c>
      <c r="G4" s="261"/>
      <c r="H4" s="261"/>
      <c r="I4" s="261"/>
      <c r="J4" s="261"/>
      <c r="K4" s="261"/>
      <c r="L4" s="261"/>
      <c r="M4" s="261"/>
      <c r="N4" s="261"/>
      <c r="O4" s="261"/>
      <c r="P4" s="261"/>
      <c r="Q4" s="261"/>
      <c r="R4" s="261"/>
      <c r="S4" s="261"/>
    </row>
    <row r="5" spans="1:19" ht="12.75" customHeight="1">
      <c r="A5" s="721">
        <v>3</v>
      </c>
      <c r="B5" s="722" t="s">
        <v>537</v>
      </c>
      <c r="C5" s="723" t="s">
        <v>2034</v>
      </c>
      <c r="D5" s="723" t="s">
        <v>2032</v>
      </c>
      <c r="E5" s="723" t="s">
        <v>2032</v>
      </c>
      <c r="F5" s="724" t="s">
        <v>2035</v>
      </c>
      <c r="G5" s="261"/>
      <c r="H5" s="261"/>
      <c r="I5" s="261"/>
      <c r="J5" s="261"/>
      <c r="K5" s="261"/>
      <c r="L5" s="261"/>
      <c r="M5" s="261"/>
      <c r="N5" s="261"/>
      <c r="O5" s="261"/>
      <c r="P5" s="261"/>
      <c r="Q5" s="261"/>
      <c r="R5" s="261"/>
      <c r="S5" s="261"/>
    </row>
    <row r="6" spans="1:19" ht="12.75" customHeight="1">
      <c r="A6" s="721">
        <v>4</v>
      </c>
      <c r="B6" s="722" t="s">
        <v>540</v>
      </c>
      <c r="C6" s="723" t="s">
        <v>2033</v>
      </c>
      <c r="D6" s="725" t="s">
        <v>2036</v>
      </c>
      <c r="E6" s="725" t="s">
        <v>2033</v>
      </c>
      <c r="F6" s="723" t="s">
        <v>2033</v>
      </c>
      <c r="G6" s="261"/>
      <c r="H6" s="261"/>
      <c r="I6" s="261"/>
      <c r="J6" s="261"/>
      <c r="K6" s="261"/>
      <c r="L6" s="261"/>
      <c r="M6" s="261"/>
      <c r="N6" s="261"/>
      <c r="O6" s="261"/>
      <c r="P6" s="261"/>
      <c r="Q6" s="261"/>
      <c r="R6" s="261"/>
      <c r="S6" s="261"/>
    </row>
    <row r="7" spans="1:19" ht="12.75" customHeight="1">
      <c r="A7" s="721">
        <v>5</v>
      </c>
      <c r="B7" s="722" t="s">
        <v>543</v>
      </c>
      <c r="C7" s="723" t="s">
        <v>2033</v>
      </c>
      <c r="D7" s="723" t="s">
        <v>2032</v>
      </c>
      <c r="E7" s="723" t="s">
        <v>2032</v>
      </c>
      <c r="F7" s="723" t="s">
        <v>2033</v>
      </c>
      <c r="G7" s="261"/>
      <c r="H7" s="261"/>
      <c r="I7" s="261"/>
      <c r="J7" s="261"/>
      <c r="K7" s="261"/>
      <c r="L7" s="261"/>
      <c r="M7" s="261"/>
      <c r="N7" s="261"/>
      <c r="O7" s="261"/>
      <c r="P7" s="261"/>
      <c r="Q7" s="261"/>
      <c r="R7" s="261"/>
      <c r="S7" s="261"/>
    </row>
    <row r="8" spans="1:19" ht="12.75" customHeight="1">
      <c r="A8" s="721">
        <v>6</v>
      </c>
      <c r="B8" s="722" t="s">
        <v>549</v>
      </c>
      <c r="C8" s="723" t="s">
        <v>2032</v>
      </c>
      <c r="D8" s="726" t="s">
        <v>2033</v>
      </c>
      <c r="E8" s="725" t="s">
        <v>2033</v>
      </c>
      <c r="F8" s="723" t="s">
        <v>2033</v>
      </c>
      <c r="G8" s="261"/>
      <c r="H8" s="261"/>
      <c r="I8" s="261"/>
      <c r="J8" s="261"/>
      <c r="K8" s="261"/>
      <c r="L8" s="261"/>
      <c r="M8" s="261"/>
      <c r="N8" s="261"/>
      <c r="O8" s="261"/>
      <c r="P8" s="261"/>
      <c r="Q8" s="261"/>
      <c r="R8" s="261"/>
      <c r="S8" s="261"/>
    </row>
    <row r="9" spans="1:19" ht="12.75" customHeight="1">
      <c r="A9" s="721">
        <v>7</v>
      </c>
      <c r="B9" s="722" t="s">
        <v>552</v>
      </c>
      <c r="C9" s="723" t="s">
        <v>2034</v>
      </c>
      <c r="D9" s="725" t="s">
        <v>2032</v>
      </c>
      <c r="E9" s="725" t="s">
        <v>2032</v>
      </c>
      <c r="F9" s="727" t="s">
        <v>2034</v>
      </c>
      <c r="G9" s="261"/>
      <c r="H9" s="261"/>
      <c r="I9" s="261"/>
      <c r="J9" s="261"/>
      <c r="K9" s="261"/>
      <c r="L9" s="261"/>
      <c r="M9" s="261"/>
      <c r="N9" s="261"/>
      <c r="O9" s="261"/>
      <c r="P9" s="261"/>
      <c r="Q9" s="261"/>
      <c r="R9" s="261"/>
      <c r="S9" s="261"/>
    </row>
    <row r="10" spans="1:19" ht="12.75" customHeight="1">
      <c r="A10" s="721">
        <v>8</v>
      </c>
      <c r="B10" s="722" t="s">
        <v>555</v>
      </c>
      <c r="C10" s="723" t="s">
        <v>2033</v>
      </c>
      <c r="D10" s="725" t="s">
        <v>2036</v>
      </c>
      <c r="E10" s="725" t="s">
        <v>2033</v>
      </c>
      <c r="F10" s="723" t="s">
        <v>2033</v>
      </c>
      <c r="G10" s="261"/>
      <c r="H10" s="261"/>
      <c r="I10" s="261"/>
      <c r="J10" s="261"/>
      <c r="K10" s="261"/>
      <c r="L10" s="261"/>
      <c r="M10" s="261"/>
      <c r="N10" s="261"/>
      <c r="O10" s="261"/>
      <c r="P10" s="261"/>
      <c r="Q10" s="261"/>
      <c r="R10" s="261"/>
      <c r="S10" s="261"/>
    </row>
    <row r="11" spans="1:19" ht="12.75" customHeight="1">
      <c r="A11" s="721">
        <v>9</v>
      </c>
      <c r="B11" s="722" t="s">
        <v>560</v>
      </c>
      <c r="C11" s="723" t="s">
        <v>2033</v>
      </c>
      <c r="D11" s="725" t="s">
        <v>2036</v>
      </c>
      <c r="E11" s="725" t="s">
        <v>2033</v>
      </c>
      <c r="F11" s="723" t="s">
        <v>2033</v>
      </c>
      <c r="G11" s="261"/>
      <c r="H11" s="261"/>
      <c r="I11" s="261"/>
      <c r="J11" s="261"/>
      <c r="K11" s="261"/>
      <c r="L11" s="261"/>
      <c r="M11" s="261"/>
      <c r="N11" s="261"/>
      <c r="O11" s="261"/>
      <c r="P11" s="261"/>
      <c r="Q11" s="261"/>
      <c r="R11" s="261"/>
      <c r="S11" s="261"/>
    </row>
    <row r="12" spans="1:19" ht="12.75" customHeight="1">
      <c r="A12" s="721">
        <v>10</v>
      </c>
      <c r="B12" s="722" t="s">
        <v>561</v>
      </c>
      <c r="C12" s="723" t="s">
        <v>2033</v>
      </c>
      <c r="D12" s="725" t="s">
        <v>2036</v>
      </c>
      <c r="E12" s="725" t="s">
        <v>2033</v>
      </c>
      <c r="F12" s="723" t="s">
        <v>2033</v>
      </c>
      <c r="G12" s="261"/>
      <c r="H12" s="261"/>
      <c r="I12" s="261"/>
      <c r="J12" s="261"/>
      <c r="K12" s="261"/>
      <c r="L12" s="261"/>
      <c r="M12" s="261"/>
      <c r="N12" s="261"/>
      <c r="O12" s="261"/>
      <c r="P12" s="261"/>
      <c r="Q12" s="261"/>
      <c r="R12" s="261"/>
      <c r="S12" s="261"/>
    </row>
    <row r="13" spans="1:19" ht="12.75" customHeight="1">
      <c r="A13" s="721">
        <v>11</v>
      </c>
      <c r="B13" s="722" t="s">
        <v>562</v>
      </c>
      <c r="C13" s="723" t="s">
        <v>2033</v>
      </c>
      <c r="D13" s="725" t="s">
        <v>2036</v>
      </c>
      <c r="E13" s="725" t="s">
        <v>2033</v>
      </c>
      <c r="F13" s="723" t="s">
        <v>2033</v>
      </c>
      <c r="G13" s="261"/>
      <c r="H13" s="261"/>
      <c r="I13" s="261"/>
      <c r="J13" s="261"/>
      <c r="K13" s="261"/>
      <c r="L13" s="261"/>
      <c r="M13" s="261"/>
      <c r="N13" s="261"/>
      <c r="O13" s="261"/>
      <c r="P13" s="261"/>
      <c r="Q13" s="261"/>
      <c r="R13" s="261"/>
      <c r="S13" s="261"/>
    </row>
    <row r="14" spans="1:19" ht="12.75" customHeight="1">
      <c r="A14" s="721">
        <v>12</v>
      </c>
      <c r="B14" s="722" t="s">
        <v>566</v>
      </c>
      <c r="C14" s="723" t="s">
        <v>2033</v>
      </c>
      <c r="D14" s="723" t="s">
        <v>2032</v>
      </c>
      <c r="E14" s="723" t="s">
        <v>2032</v>
      </c>
      <c r="F14" s="723" t="s">
        <v>2033</v>
      </c>
      <c r="G14" s="261"/>
      <c r="H14" s="261"/>
      <c r="I14" s="261"/>
      <c r="J14" s="261"/>
      <c r="K14" s="261"/>
      <c r="L14" s="261"/>
      <c r="M14" s="261"/>
      <c r="N14" s="261"/>
      <c r="O14" s="261"/>
      <c r="P14" s="261"/>
      <c r="Q14" s="261"/>
      <c r="R14" s="261"/>
      <c r="S14" s="261"/>
    </row>
    <row r="15" spans="1:19" ht="12.75" customHeight="1">
      <c r="A15" s="721">
        <v>13</v>
      </c>
      <c r="B15" s="722" t="s">
        <v>568</v>
      </c>
      <c r="C15" s="723" t="s">
        <v>2033</v>
      </c>
      <c r="D15" s="725" t="s">
        <v>2036</v>
      </c>
      <c r="E15" s="725" t="s">
        <v>2033</v>
      </c>
      <c r="F15" s="723" t="s">
        <v>2033</v>
      </c>
      <c r="G15" s="261"/>
      <c r="H15" s="261"/>
      <c r="I15" s="261"/>
      <c r="J15" s="261"/>
      <c r="K15" s="261"/>
      <c r="L15" s="261"/>
      <c r="M15" s="261"/>
      <c r="N15" s="261"/>
      <c r="O15" s="261"/>
      <c r="P15" s="261"/>
      <c r="Q15" s="261"/>
      <c r="R15" s="261"/>
      <c r="S15" s="261"/>
    </row>
    <row r="16" spans="1:19" ht="12.75" customHeight="1">
      <c r="A16" s="721">
        <v>14</v>
      </c>
      <c r="B16" s="722" t="s">
        <v>569</v>
      </c>
      <c r="C16" s="723" t="s">
        <v>2032</v>
      </c>
      <c r="D16" s="723" t="s">
        <v>2032</v>
      </c>
      <c r="E16" s="723" t="s">
        <v>2032</v>
      </c>
      <c r="F16" s="727" t="s">
        <v>2034</v>
      </c>
      <c r="G16" s="261"/>
      <c r="H16" s="261"/>
      <c r="I16" s="261"/>
      <c r="J16" s="261"/>
      <c r="K16" s="261"/>
      <c r="L16" s="261"/>
      <c r="M16" s="261"/>
      <c r="N16" s="261"/>
      <c r="O16" s="261"/>
      <c r="P16" s="261"/>
      <c r="Q16" s="261"/>
      <c r="R16" s="261"/>
      <c r="S16" s="261"/>
    </row>
    <row r="17" spans="1:19" ht="12.75" customHeight="1">
      <c r="A17" s="721">
        <v>15</v>
      </c>
      <c r="B17" s="722" t="s">
        <v>570</v>
      </c>
      <c r="C17" s="723" t="s">
        <v>2032</v>
      </c>
      <c r="D17" s="723" t="s">
        <v>2032</v>
      </c>
      <c r="E17" s="723" t="s">
        <v>2032</v>
      </c>
      <c r="F17" s="727" t="s">
        <v>2034</v>
      </c>
      <c r="G17" s="261"/>
      <c r="H17" s="261"/>
      <c r="I17" s="261"/>
      <c r="J17" s="261"/>
      <c r="K17" s="261"/>
      <c r="L17" s="261"/>
      <c r="M17" s="261"/>
      <c r="N17" s="261"/>
      <c r="O17" s="261"/>
      <c r="P17" s="261"/>
      <c r="Q17" s="261"/>
      <c r="R17" s="261"/>
      <c r="S17" s="261"/>
    </row>
    <row r="18" spans="1:19" ht="12.75" customHeight="1">
      <c r="A18" s="721">
        <v>16</v>
      </c>
      <c r="B18" s="722" t="s">
        <v>572</v>
      </c>
      <c r="C18" s="723" t="s">
        <v>2033</v>
      </c>
      <c r="D18" s="725" t="s">
        <v>2036</v>
      </c>
      <c r="E18" s="725" t="s">
        <v>2033</v>
      </c>
      <c r="F18" s="723" t="s">
        <v>2033</v>
      </c>
      <c r="G18" s="261"/>
      <c r="H18" s="261"/>
      <c r="I18" s="261"/>
      <c r="J18" s="261"/>
      <c r="K18" s="261"/>
      <c r="L18" s="261"/>
      <c r="M18" s="261"/>
      <c r="N18" s="261"/>
      <c r="O18" s="261"/>
      <c r="P18" s="261"/>
      <c r="Q18" s="261"/>
      <c r="R18" s="261"/>
      <c r="S18" s="261"/>
    </row>
    <row r="19" spans="1:19" ht="12.75" customHeight="1">
      <c r="A19" s="721">
        <v>17</v>
      </c>
      <c r="B19" s="722" t="s">
        <v>575</v>
      </c>
      <c r="C19" s="723"/>
      <c r="D19" s="725"/>
      <c r="E19" s="725"/>
      <c r="F19" s="723"/>
      <c r="G19" s="261"/>
      <c r="H19" s="261"/>
      <c r="I19" s="261"/>
      <c r="J19" s="261"/>
      <c r="K19" s="261"/>
      <c r="L19" s="261"/>
      <c r="M19" s="261"/>
      <c r="N19" s="261"/>
      <c r="O19" s="261"/>
      <c r="P19" s="261"/>
      <c r="Q19" s="261"/>
      <c r="R19" s="261"/>
      <c r="S19" s="261"/>
    </row>
    <row r="20" spans="1:19" ht="12.75" customHeight="1">
      <c r="A20" s="721">
        <v>18</v>
      </c>
      <c r="B20" s="722" t="s">
        <v>582</v>
      </c>
      <c r="C20" s="723"/>
      <c r="D20" s="727"/>
      <c r="E20" s="727"/>
      <c r="F20" s="727"/>
      <c r="G20" s="261"/>
      <c r="H20" s="261"/>
      <c r="I20" s="261"/>
      <c r="J20" s="261"/>
      <c r="K20" s="261"/>
      <c r="L20" s="261"/>
      <c r="M20" s="261"/>
      <c r="N20" s="261"/>
      <c r="O20" s="261"/>
      <c r="P20" s="261"/>
      <c r="Q20" s="261"/>
      <c r="R20" s="261"/>
      <c r="S20" s="261"/>
    </row>
    <row r="21" spans="1:19" ht="12.75" customHeight="1">
      <c r="A21" s="721">
        <v>19</v>
      </c>
      <c r="B21" s="722" t="s">
        <v>587</v>
      </c>
      <c r="C21" s="723"/>
      <c r="D21" s="723"/>
      <c r="E21" s="723"/>
      <c r="F21" s="723"/>
      <c r="G21" s="261"/>
      <c r="H21" s="261"/>
      <c r="I21" s="261"/>
      <c r="J21" s="261"/>
      <c r="K21" s="261"/>
      <c r="L21" s="261"/>
      <c r="M21" s="261"/>
      <c r="N21" s="261"/>
      <c r="O21" s="261"/>
      <c r="P21" s="261"/>
      <c r="Q21" s="261"/>
      <c r="R21" s="261"/>
      <c r="S21" s="261"/>
    </row>
    <row r="22" spans="1:19" ht="12.75" customHeight="1">
      <c r="A22" s="721">
        <v>20</v>
      </c>
      <c r="B22" s="722" t="s">
        <v>588</v>
      </c>
      <c r="C22" s="723"/>
      <c r="D22" s="725"/>
      <c r="E22" s="725"/>
      <c r="F22" s="723"/>
      <c r="G22" s="261"/>
      <c r="H22" s="261"/>
      <c r="I22" s="261"/>
      <c r="J22" s="261"/>
      <c r="K22" s="261"/>
      <c r="L22" s="261"/>
      <c r="M22" s="261"/>
      <c r="N22" s="261"/>
      <c r="O22" s="261"/>
      <c r="P22" s="261"/>
      <c r="Q22" s="261"/>
      <c r="R22" s="261"/>
      <c r="S22" s="261"/>
    </row>
    <row r="23" spans="1:19" ht="12.75" customHeight="1">
      <c r="A23" s="721">
        <v>21</v>
      </c>
      <c r="B23" s="722" t="s">
        <v>590</v>
      </c>
      <c r="C23" s="723"/>
      <c r="D23" s="725"/>
      <c r="E23" s="725"/>
      <c r="F23" s="723"/>
      <c r="G23" s="261"/>
      <c r="H23" s="261"/>
      <c r="I23" s="261"/>
      <c r="J23" s="261"/>
      <c r="K23" s="261"/>
      <c r="L23" s="261"/>
      <c r="M23" s="261"/>
      <c r="N23" s="261"/>
      <c r="O23" s="261"/>
      <c r="P23" s="261"/>
      <c r="Q23" s="261"/>
      <c r="R23" s="261"/>
      <c r="S23" s="261"/>
    </row>
    <row r="24" spans="1:19" ht="12.75" customHeight="1">
      <c r="A24" s="721">
        <v>22</v>
      </c>
      <c r="B24" s="722" t="s">
        <v>591</v>
      </c>
      <c r="C24" s="723"/>
      <c r="D24" s="723"/>
      <c r="E24" s="723"/>
      <c r="F24" s="723"/>
      <c r="G24" s="261"/>
      <c r="H24" s="261"/>
      <c r="I24" s="261"/>
      <c r="J24" s="261"/>
      <c r="K24" s="261"/>
      <c r="L24" s="261"/>
      <c r="M24" s="261"/>
      <c r="N24" s="261"/>
      <c r="O24" s="261"/>
      <c r="P24" s="261"/>
      <c r="Q24" s="261"/>
      <c r="R24" s="261"/>
      <c r="S24" s="261"/>
    </row>
    <row r="25" spans="1:19" ht="12.75" customHeight="1">
      <c r="A25" s="261">
        <v>23</v>
      </c>
      <c r="B25" s="261" t="s">
        <v>592</v>
      </c>
      <c r="C25" s="261"/>
      <c r="D25" s="261"/>
      <c r="E25" s="261"/>
      <c r="F25" s="261"/>
      <c r="G25" s="261"/>
      <c r="H25" s="261"/>
      <c r="I25" s="261"/>
      <c r="J25" s="261"/>
      <c r="K25" s="261"/>
      <c r="L25" s="261"/>
      <c r="M25" s="261"/>
      <c r="N25" s="261"/>
      <c r="O25" s="261"/>
      <c r="P25" s="261"/>
      <c r="Q25" s="261"/>
      <c r="R25" s="261"/>
      <c r="S25" s="26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FBA4-7ACA-40EE-864C-480E3F613BC9}">
  <sheetPr codeName="Foglio17"/>
  <dimension ref="A1:AA2"/>
  <sheetViews>
    <sheetView workbookViewId="0"/>
  </sheetViews>
  <sheetFormatPr defaultRowHeight="15"/>
  <cols>
    <col min="1" max="1" width="3" customWidth="1"/>
    <col min="2" max="2" width="36.5703125" customWidth="1"/>
    <col min="3" max="3" width="15.7109375" customWidth="1"/>
    <col min="4" max="4" width="16" customWidth="1"/>
    <col min="5" max="5" width="15.7109375" customWidth="1"/>
    <col min="6" max="6" width="15" customWidth="1"/>
    <col min="26" max="26" width="3.7109375" customWidth="1"/>
    <col min="27" max="27" width="1.7109375" customWidth="1"/>
  </cols>
  <sheetData>
    <row r="1" spans="1:27" ht="14.1" customHeight="1">
      <c r="A1" s="716"/>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260">
        <v>0</v>
      </c>
    </row>
    <row r="2" spans="1:27" ht="15.75" customHeight="1">
      <c r="A2" s="728" t="s">
        <v>1926</v>
      </c>
      <c r="B2" s="1166" t="s">
        <v>2037</v>
      </c>
      <c r="C2" s="1167"/>
      <c r="D2" s="1167"/>
      <c r="E2" s="1168"/>
      <c r="F2" s="729" t="s">
        <v>2038</v>
      </c>
      <c r="G2" s="261"/>
      <c r="H2" s="261"/>
      <c r="I2" s="261"/>
      <c r="J2" s="261"/>
      <c r="K2" s="261"/>
      <c r="L2" s="261"/>
      <c r="M2" s="261"/>
      <c r="N2" s="261"/>
      <c r="O2" s="261"/>
      <c r="P2" s="261"/>
      <c r="Q2" s="261"/>
      <c r="R2" s="261"/>
      <c r="S2" s="261"/>
      <c r="T2" s="261"/>
      <c r="U2" s="261"/>
      <c r="V2" s="261"/>
      <c r="W2" s="261"/>
      <c r="X2" s="261"/>
      <c r="Y2" s="261"/>
      <c r="Z2" s="261"/>
      <c r="AA2" s="260"/>
    </row>
  </sheetData>
  <mergeCells count="1">
    <mergeCell ref="B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0D52-592C-4BC4-B35E-D3938B09E953}">
  <sheetPr codeName="Foglio18"/>
  <dimension ref="A1:B100"/>
  <sheetViews>
    <sheetView workbookViewId="0"/>
  </sheetViews>
  <sheetFormatPr defaultRowHeight="15"/>
  <cols>
    <col min="1" max="1" width="3.7109375" customWidth="1"/>
    <col min="2" max="2" width="90.85546875" customWidth="1"/>
  </cols>
  <sheetData>
    <row r="1" spans="1:2" ht="15" customHeight="1"/>
    <row r="2" spans="1:2" ht="15" customHeight="1">
      <c r="A2" s="1169" t="s">
        <v>2039</v>
      </c>
      <c r="B2" s="1169"/>
    </row>
    <row r="3" spans="1:2" ht="15" customHeight="1"/>
    <row r="4" spans="1:2" ht="50.1" customHeight="1">
      <c r="A4" s="1170" t="s">
        <v>2040</v>
      </c>
      <c r="B4" s="1170"/>
    </row>
    <row r="5" spans="1:2" ht="12" customHeight="1">
      <c r="A5" s="730"/>
      <c r="B5" s="730"/>
    </row>
    <row r="6" spans="1:2" ht="15" customHeight="1">
      <c r="A6" s="731" t="s">
        <v>2041</v>
      </c>
      <c r="B6" s="732" t="s">
        <v>2042</v>
      </c>
    </row>
    <row r="7" spans="1:2" ht="80.099999999999994" customHeight="1">
      <c r="A7" s="731" t="s">
        <v>2043</v>
      </c>
      <c r="B7" s="733" t="s">
        <v>2044</v>
      </c>
    </row>
    <row r="8" spans="1:2" ht="15" customHeight="1">
      <c r="A8" s="731" t="s">
        <v>2045</v>
      </c>
      <c r="B8" s="733" t="s">
        <v>2046</v>
      </c>
    </row>
    <row r="9" spans="1:2" ht="15" customHeight="1">
      <c r="A9" s="731" t="s">
        <v>2047</v>
      </c>
      <c r="B9" s="733" t="s">
        <v>2048</v>
      </c>
    </row>
    <row r="10" spans="1:2" ht="15" customHeight="1">
      <c r="A10" s="731" t="s">
        <v>2049</v>
      </c>
      <c r="B10" s="733" t="s">
        <v>2050</v>
      </c>
    </row>
    <row r="11" spans="1:2" ht="15" customHeight="1">
      <c r="A11" s="734"/>
      <c r="B11" s="730"/>
    </row>
    <row r="12" spans="1:2" ht="15" customHeight="1">
      <c r="A12" s="1171" t="s">
        <v>2051</v>
      </c>
      <c r="B12" s="1171"/>
    </row>
    <row r="13" spans="1:2" ht="15" customHeight="1">
      <c r="A13" s="1171" t="s">
        <v>2052</v>
      </c>
      <c r="B13" s="1171"/>
    </row>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4">
    <mergeCell ref="A2:B2"/>
    <mergeCell ref="A4:B4"/>
    <mergeCell ref="A12:B12"/>
    <mergeCell ref="A13:B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99B4-839F-4B0C-97F2-EAB8EBB0CD59}">
  <sheetPr codeName="Foglio19"/>
  <dimension ref="A1:AN100"/>
  <sheetViews>
    <sheetView workbookViewId="0"/>
  </sheetViews>
  <sheetFormatPr defaultRowHeight="15"/>
  <cols>
    <col min="1" max="1" width="2.7109375" customWidth="1"/>
    <col min="2" max="9" width="10.7109375" customWidth="1"/>
  </cols>
  <sheetData>
    <row r="1" spans="1:40" ht="12.75" customHeight="1">
      <c r="A1" s="735"/>
      <c r="B1" s="736"/>
      <c r="C1" s="736"/>
      <c r="D1" s="736"/>
      <c r="E1" s="736"/>
      <c r="F1" s="736"/>
      <c r="G1" s="736"/>
      <c r="H1" s="736"/>
      <c r="I1" s="736"/>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row>
    <row r="2" spans="1:40" ht="12.75" customHeight="1">
      <c r="A2" s="735"/>
      <c r="B2" s="737" t="s">
        <v>2053</v>
      </c>
      <c r="C2" s="738"/>
      <c r="D2" s="738"/>
      <c r="E2" s="738"/>
      <c r="F2" s="738"/>
      <c r="G2" s="738"/>
      <c r="H2" s="738"/>
      <c r="I2" s="739"/>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row>
    <row r="3" spans="1:40" ht="25.5" customHeight="1">
      <c r="A3" s="740"/>
      <c r="B3" s="1186" t="s">
        <v>2054</v>
      </c>
      <c r="C3" s="1187"/>
      <c r="D3" s="1187"/>
      <c r="E3" s="1187"/>
      <c r="F3" s="1187"/>
      <c r="G3" s="1187"/>
      <c r="H3" s="1187"/>
      <c r="I3" s="1188"/>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row>
    <row r="4" spans="1:40" ht="58.35" customHeight="1">
      <c r="A4" s="740"/>
      <c r="B4" s="1189" t="s">
        <v>2055</v>
      </c>
      <c r="C4" s="1190"/>
      <c r="D4" s="1190"/>
      <c r="E4" s="1190"/>
      <c r="F4" s="1190"/>
      <c r="G4" s="1190"/>
      <c r="H4" s="1190"/>
      <c r="I4" s="1191"/>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row>
    <row r="5" spans="1:40" ht="12.75" customHeight="1">
      <c r="A5" s="740"/>
      <c r="B5" s="1192" t="s">
        <v>2056</v>
      </c>
      <c r="C5" s="1193"/>
      <c r="D5" s="1193"/>
      <c r="E5" s="1193"/>
      <c r="F5" s="1193"/>
      <c r="G5" s="1193"/>
      <c r="H5" s="1193"/>
      <c r="I5" s="1194"/>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row>
    <row r="6" spans="1:40" ht="12.75" customHeight="1">
      <c r="A6" s="740"/>
      <c r="B6" s="1195"/>
      <c r="C6" s="1196"/>
      <c r="D6" s="1196"/>
      <c r="E6" s="1196"/>
      <c r="F6" s="1196"/>
      <c r="G6" s="1196"/>
      <c r="H6" s="1196"/>
      <c r="I6" s="1197"/>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row>
    <row r="7" spans="1:40" ht="12.75" customHeight="1">
      <c r="A7" s="735"/>
      <c r="B7" s="741"/>
      <c r="C7" s="742"/>
      <c r="D7" s="742"/>
      <c r="E7" s="742"/>
      <c r="F7" s="742"/>
      <c r="G7" s="742"/>
      <c r="H7" s="742"/>
      <c r="I7" s="743"/>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row>
    <row r="8" spans="1:40" ht="12.75" customHeight="1">
      <c r="A8" s="735"/>
      <c r="B8" s="741"/>
      <c r="C8" s="742"/>
      <c r="D8" s="744"/>
      <c r="E8" s="744"/>
      <c r="F8" s="744"/>
      <c r="G8" s="744"/>
      <c r="H8" s="742"/>
      <c r="I8" s="743"/>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row>
    <row r="9" spans="1:40" ht="12.75" customHeight="1">
      <c r="A9" s="735"/>
      <c r="B9" s="741"/>
      <c r="C9" s="742"/>
      <c r="D9" s="744"/>
      <c r="E9" s="744"/>
      <c r="F9" s="744"/>
      <c r="G9" s="744"/>
      <c r="H9" s="742"/>
      <c r="I9" s="743"/>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row>
    <row r="10" spans="1:40" ht="12.75" customHeight="1">
      <c r="A10" s="735"/>
      <c r="B10" s="741"/>
      <c r="C10" s="742"/>
      <c r="D10" s="744"/>
      <c r="E10" s="744"/>
      <c r="F10" s="744"/>
      <c r="G10" s="744"/>
      <c r="H10" s="742"/>
      <c r="I10" s="743"/>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row>
    <row r="11" spans="1:40" ht="12.75" customHeight="1">
      <c r="A11" s="735"/>
      <c r="B11" s="741"/>
      <c r="C11" s="742"/>
      <c r="D11" s="744"/>
      <c r="E11" s="744"/>
      <c r="F11" s="744"/>
      <c r="G11" s="744"/>
      <c r="H11" s="742"/>
      <c r="I11" s="743"/>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row>
    <row r="12" spans="1:40" ht="12.75" customHeight="1">
      <c r="A12" s="735"/>
      <c r="B12" s="741"/>
      <c r="C12" s="742"/>
      <c r="D12" s="744"/>
      <c r="E12" s="744"/>
      <c r="F12" s="744"/>
      <c r="G12" s="744"/>
      <c r="H12" s="742"/>
      <c r="I12" s="743"/>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row>
    <row r="13" spans="1:40" ht="12.75" customHeight="1">
      <c r="A13" s="735"/>
      <c r="B13" s="745"/>
      <c r="C13" s="746"/>
      <c r="D13" s="747"/>
      <c r="E13" s="747"/>
      <c r="F13" s="747"/>
      <c r="G13" s="747"/>
      <c r="H13" s="746"/>
      <c r="I13" s="740"/>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row>
    <row r="14" spans="1:40" ht="12.75" customHeight="1">
      <c r="A14" s="735"/>
      <c r="B14" s="745"/>
      <c r="C14" s="735"/>
      <c r="D14" s="748"/>
      <c r="E14" s="748"/>
      <c r="F14" s="748"/>
      <c r="G14" s="748"/>
      <c r="H14" s="735"/>
      <c r="I14" s="740"/>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row>
    <row r="15" spans="1:40" ht="12.75" customHeight="1">
      <c r="A15" s="735"/>
      <c r="B15" s="745"/>
      <c r="C15" s="746"/>
      <c r="D15" s="747"/>
      <c r="E15" s="747"/>
      <c r="F15" s="747"/>
      <c r="G15" s="747"/>
      <c r="H15" s="746"/>
      <c r="I15" s="740"/>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row>
    <row r="16" spans="1:40" ht="12.75" customHeight="1">
      <c r="A16" s="735"/>
      <c r="B16" s="745"/>
      <c r="C16" s="735"/>
      <c r="D16" s="1198"/>
      <c r="E16" s="1198"/>
      <c r="F16" s="1198"/>
      <c r="G16" s="748"/>
      <c r="H16" s="735"/>
      <c r="I16" s="740"/>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row>
    <row r="17" spans="1:40" ht="12.75" customHeight="1">
      <c r="A17" s="735"/>
      <c r="B17" s="745"/>
      <c r="C17" s="735"/>
      <c r="D17" s="1199"/>
      <c r="E17" s="1199"/>
      <c r="F17" s="1199"/>
      <c r="G17" s="735"/>
      <c r="H17" s="735"/>
      <c r="I17" s="740"/>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row>
    <row r="18" spans="1:40" ht="12.75" customHeight="1">
      <c r="A18" s="735"/>
      <c r="B18" s="745"/>
      <c r="C18" s="1175"/>
      <c r="D18" s="1175"/>
      <c r="E18" s="1175"/>
      <c r="F18" s="1175"/>
      <c r="G18" s="1175"/>
      <c r="H18" s="1175"/>
      <c r="I18" s="740"/>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row>
    <row r="19" spans="1:40" ht="12.75" customHeight="1">
      <c r="A19" s="735"/>
      <c r="B19" s="745"/>
      <c r="C19" s="1175"/>
      <c r="D19" s="1175"/>
      <c r="E19" s="1175"/>
      <c r="F19" s="1175"/>
      <c r="G19" s="1175"/>
      <c r="H19" s="1175"/>
      <c r="I19" s="740"/>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row>
    <row r="20" spans="1:40" ht="12.75" customHeight="1">
      <c r="A20" s="735"/>
      <c r="B20" s="749"/>
      <c r="C20" s="750"/>
      <c r="D20" s="750"/>
      <c r="E20" s="735"/>
      <c r="F20" s="735"/>
      <c r="G20" s="735"/>
      <c r="H20" s="735"/>
      <c r="I20" s="740"/>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row>
    <row r="21" spans="1:40" ht="12.75" customHeight="1">
      <c r="A21" s="735"/>
      <c r="B21" s="745"/>
      <c r="C21" s="748"/>
      <c r="D21" s="748"/>
      <c r="E21" s="748"/>
      <c r="F21" s="748"/>
      <c r="G21" s="748"/>
      <c r="H21" s="748"/>
      <c r="I21" s="740"/>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row>
    <row r="22" spans="1:40" ht="12.75" customHeight="1">
      <c r="A22" s="735"/>
      <c r="B22" s="745"/>
      <c r="C22" s="751"/>
      <c r="D22" s="735"/>
      <c r="E22" s="735"/>
      <c r="F22" s="735"/>
      <c r="G22" s="735"/>
      <c r="H22" s="735"/>
      <c r="I22" s="740"/>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row>
    <row r="23" spans="1:40" ht="12.75" customHeight="1">
      <c r="A23" s="735"/>
      <c r="B23" s="745"/>
      <c r="C23" s="752"/>
      <c r="D23" s="752"/>
      <c r="E23" s="752"/>
      <c r="F23" s="752"/>
      <c r="G23" s="752"/>
      <c r="H23" s="752"/>
      <c r="I23" s="740"/>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row>
    <row r="24" spans="1:40" ht="12.75" customHeight="1">
      <c r="A24" s="735"/>
      <c r="B24" s="745"/>
      <c r="C24" s="752"/>
      <c r="D24" s="752"/>
      <c r="E24" s="752"/>
      <c r="F24" s="752"/>
      <c r="G24" s="752"/>
      <c r="H24" s="752"/>
      <c r="I24" s="740"/>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row>
    <row r="25" spans="1:40" ht="12.75" customHeight="1">
      <c r="A25" s="735"/>
      <c r="B25" s="745"/>
      <c r="C25" s="735"/>
      <c r="D25" s="735"/>
      <c r="E25" s="735"/>
      <c r="F25" s="735"/>
      <c r="G25" s="735"/>
      <c r="H25" s="735"/>
      <c r="I25" s="740"/>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row>
    <row r="26" spans="1:40" ht="12.75" customHeight="1">
      <c r="A26" s="735"/>
      <c r="B26" s="745"/>
      <c r="C26" s="735"/>
      <c r="D26" s="735"/>
      <c r="E26" s="735"/>
      <c r="F26" s="735"/>
      <c r="G26" s="735"/>
      <c r="H26" s="735"/>
      <c r="I26" s="740"/>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row>
    <row r="27" spans="1:40" ht="12.75" customHeight="1">
      <c r="A27" s="735"/>
      <c r="B27" s="745"/>
      <c r="C27" s="735"/>
      <c r="D27" s="735"/>
      <c r="E27" s="735"/>
      <c r="F27" s="735"/>
      <c r="G27" s="735"/>
      <c r="H27" s="735"/>
      <c r="I27" s="740"/>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row>
    <row r="28" spans="1:40" ht="12.75" customHeight="1">
      <c r="A28" s="735"/>
      <c r="B28" s="745"/>
      <c r="C28" s="735"/>
      <c r="D28" s="735"/>
      <c r="E28" s="735"/>
      <c r="F28" s="735"/>
      <c r="G28" s="735"/>
      <c r="H28" s="735"/>
      <c r="I28" s="740"/>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row>
    <row r="29" spans="1:40" ht="12.75" customHeight="1">
      <c r="A29" s="735"/>
      <c r="B29" s="745"/>
      <c r="C29" s="735"/>
      <c r="D29" s="735"/>
      <c r="E29" s="735"/>
      <c r="F29" s="735"/>
      <c r="G29" s="735"/>
      <c r="H29" s="735"/>
      <c r="I29" s="740"/>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row>
    <row r="30" spans="1:40" ht="12.75" customHeight="1">
      <c r="A30" s="735"/>
      <c r="B30" s="745"/>
      <c r="C30" s="735"/>
      <c r="D30" s="735"/>
      <c r="E30" s="735"/>
      <c r="F30" s="735"/>
      <c r="G30" s="735"/>
      <c r="H30" s="735"/>
      <c r="I30" s="740"/>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row>
    <row r="31" spans="1:40" ht="12.75" customHeight="1">
      <c r="A31" s="735"/>
      <c r="B31" s="745"/>
      <c r="C31" s="735"/>
      <c r="D31" s="735"/>
      <c r="E31" s="735"/>
      <c r="F31" s="735"/>
      <c r="G31" s="735"/>
      <c r="H31" s="735"/>
      <c r="I31" s="740"/>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row>
    <row r="32" spans="1:40" ht="12.75" customHeight="1">
      <c r="A32" s="735"/>
      <c r="B32" s="745"/>
      <c r="C32" s="735"/>
      <c r="D32" s="735"/>
      <c r="E32" s="735"/>
      <c r="F32" s="735"/>
      <c r="G32" s="735"/>
      <c r="H32" s="735"/>
      <c r="I32" s="740"/>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row>
    <row r="33" spans="1:40" ht="12.75" customHeight="1">
      <c r="A33" s="735"/>
      <c r="B33" s="745"/>
      <c r="C33" s="735"/>
      <c r="D33" s="735"/>
      <c r="E33" s="735"/>
      <c r="F33" s="735"/>
      <c r="G33" s="735"/>
      <c r="H33" s="735"/>
      <c r="I33" s="740"/>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row>
    <row r="34" spans="1:40" ht="12.75" customHeight="1">
      <c r="A34" s="735"/>
      <c r="B34" s="745"/>
      <c r="C34" s="735"/>
      <c r="D34" s="735"/>
      <c r="E34" s="735"/>
      <c r="F34" s="735"/>
      <c r="G34" s="735"/>
      <c r="H34" s="735"/>
      <c r="I34" s="740"/>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row>
    <row r="35" spans="1:40" ht="12.75" customHeight="1">
      <c r="A35" s="735"/>
      <c r="B35" s="745"/>
      <c r="C35" s="735"/>
      <c r="D35" s="735"/>
      <c r="E35" s="735"/>
      <c r="F35" s="735"/>
      <c r="G35" s="735"/>
      <c r="H35" s="735"/>
      <c r="I35" s="740"/>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row>
    <row r="36" spans="1:40" ht="12.75" customHeight="1">
      <c r="A36" s="735"/>
      <c r="B36" s="745"/>
      <c r="C36" s="735"/>
      <c r="D36" s="735"/>
      <c r="E36" s="735"/>
      <c r="F36" s="735"/>
      <c r="G36" s="735"/>
      <c r="H36" s="735"/>
      <c r="I36" s="740"/>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row>
    <row r="37" spans="1:40" ht="12.75" customHeight="1">
      <c r="A37" s="735"/>
      <c r="B37" s="745"/>
      <c r="C37" s="735"/>
      <c r="D37" s="735"/>
      <c r="E37" s="735"/>
      <c r="F37" s="735"/>
      <c r="G37" s="735"/>
      <c r="H37" s="735"/>
      <c r="I37" s="740"/>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c r="AL37" s="735"/>
      <c r="AM37" s="735"/>
      <c r="AN37" s="735"/>
    </row>
    <row r="38" spans="1:40" ht="12.75" customHeight="1">
      <c r="A38" s="735"/>
      <c r="B38" s="1176"/>
      <c r="C38" s="1177"/>
      <c r="D38" s="1177"/>
      <c r="E38" s="1177"/>
      <c r="F38" s="1177"/>
      <c r="G38" s="1177"/>
      <c r="H38" s="1177"/>
      <c r="I38" s="1178"/>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row>
    <row r="39" spans="1:40" ht="12.75" customHeight="1">
      <c r="A39" s="735"/>
      <c r="B39" s="745"/>
      <c r="C39" s="735"/>
      <c r="D39" s="735"/>
      <c r="E39" s="735"/>
      <c r="F39" s="735"/>
      <c r="G39" s="735"/>
      <c r="H39" s="735"/>
      <c r="I39" s="740"/>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row>
    <row r="40" spans="1:40" ht="12.75" customHeight="1">
      <c r="A40" s="735"/>
      <c r="B40" s="745"/>
      <c r="C40" s="735"/>
      <c r="D40" s="735"/>
      <c r="E40" s="735"/>
      <c r="F40" s="735"/>
      <c r="G40" s="735"/>
      <c r="H40" s="735"/>
      <c r="I40" s="740"/>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row>
    <row r="41" spans="1:40" ht="12.75" customHeight="1">
      <c r="A41" s="735"/>
      <c r="B41" s="745"/>
      <c r="C41" s="1179"/>
      <c r="D41" s="1179"/>
      <c r="E41" s="1179"/>
      <c r="F41" s="1179"/>
      <c r="G41" s="1179"/>
      <c r="H41" s="1179"/>
      <c r="I41" s="740"/>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row>
    <row r="42" spans="1:40" ht="12.75" customHeight="1">
      <c r="A42" s="735"/>
      <c r="B42" s="745"/>
      <c r="C42" s="735"/>
      <c r="D42" s="735"/>
      <c r="E42" s="735"/>
      <c r="F42" s="735"/>
      <c r="G42" s="735"/>
      <c r="H42" s="735"/>
      <c r="I42" s="740"/>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row>
    <row r="43" spans="1:40" ht="12.75" customHeight="1">
      <c r="A43" s="735"/>
      <c r="B43" s="753"/>
      <c r="C43" s="736"/>
      <c r="D43" s="736"/>
      <c r="E43" s="736"/>
      <c r="F43" s="736"/>
      <c r="G43" s="736"/>
      <c r="H43" s="754"/>
      <c r="I43" s="75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row>
    <row r="44" spans="1:40" ht="12.75" customHeight="1">
      <c r="A44" s="735"/>
      <c r="B44" s="1180" t="s">
        <v>2057</v>
      </c>
      <c r="C44" s="1181"/>
      <c r="D44" s="1181"/>
      <c r="E44" s="1181"/>
      <c r="F44" s="1181"/>
      <c r="G44" s="1181"/>
      <c r="H44" s="1181"/>
      <c r="I44" s="1182"/>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row>
    <row r="45" spans="1:40" ht="12.75" customHeight="1">
      <c r="A45" s="735"/>
      <c r="B45" s="1180"/>
      <c r="C45" s="1181"/>
      <c r="D45" s="1181"/>
      <c r="E45" s="1181"/>
      <c r="F45" s="1181"/>
      <c r="G45" s="1181"/>
      <c r="H45" s="1181"/>
      <c r="I45" s="1182"/>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row>
    <row r="46" spans="1:40" ht="12.75" customHeight="1">
      <c r="A46" s="740"/>
      <c r="B46" s="1183" t="s">
        <v>2058</v>
      </c>
      <c r="C46" s="1184"/>
      <c r="D46" s="1184"/>
      <c r="E46" s="1184"/>
      <c r="F46" s="1184"/>
      <c r="G46" s="1184"/>
      <c r="H46" s="1184"/>
      <c r="I46" s="118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row>
    <row r="47" spans="1:40" ht="12.75" customHeight="1">
      <c r="A47" s="740"/>
      <c r="B47" s="1183"/>
      <c r="C47" s="1184"/>
      <c r="D47" s="1184"/>
      <c r="E47" s="1184"/>
      <c r="F47" s="1184"/>
      <c r="G47" s="1184"/>
      <c r="H47" s="1184"/>
      <c r="I47" s="118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row>
    <row r="48" spans="1:40" ht="12.75" customHeight="1">
      <c r="A48" s="740"/>
      <c r="B48" s="1172" t="s">
        <v>2059</v>
      </c>
      <c r="C48" s="1173"/>
      <c r="D48" s="1173"/>
      <c r="E48" s="1173"/>
      <c r="F48" s="1173"/>
      <c r="G48" s="1173"/>
      <c r="H48" s="1173"/>
      <c r="I48" s="1174"/>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row>
    <row r="49" spans="1:40" ht="12.75" customHeight="1">
      <c r="A49" s="740"/>
      <c r="B49" s="1172"/>
      <c r="C49" s="1173"/>
      <c r="D49" s="1173"/>
      <c r="E49" s="1173"/>
      <c r="F49" s="1173"/>
      <c r="G49" s="1173"/>
      <c r="H49" s="1173"/>
      <c r="I49" s="1174"/>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row>
    <row r="50" spans="1:40" ht="12.75" customHeight="1">
      <c r="A50" s="740"/>
      <c r="B50" s="1172" t="s">
        <v>2060</v>
      </c>
      <c r="C50" s="1173"/>
      <c r="D50" s="1173"/>
      <c r="E50" s="1173"/>
      <c r="F50" s="1173"/>
      <c r="G50" s="1173"/>
      <c r="H50" s="1173"/>
      <c r="I50" s="1174"/>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row>
    <row r="51" spans="1:40" ht="12.75" customHeight="1">
      <c r="A51" s="740"/>
      <c r="B51" s="1172"/>
      <c r="C51" s="1173"/>
      <c r="D51" s="1173"/>
      <c r="E51" s="1173"/>
      <c r="F51" s="1173"/>
      <c r="G51" s="1173"/>
      <c r="H51" s="1173"/>
      <c r="I51" s="1174"/>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row>
    <row r="52" spans="1:40" ht="12.75" customHeight="1">
      <c r="A52" s="740"/>
      <c r="B52" s="756"/>
      <c r="C52" s="757"/>
      <c r="D52" s="757"/>
      <c r="E52" s="757"/>
      <c r="F52" s="757"/>
      <c r="G52" s="757"/>
      <c r="H52" s="757"/>
      <c r="I52" s="758"/>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row>
    <row r="53" spans="1:40" ht="12.75" customHeight="1">
      <c r="A53" s="735"/>
      <c r="B53" s="735"/>
      <c r="C53" s="735"/>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row>
    <row r="54" spans="1:40" ht="12.75" customHeight="1">
      <c r="A54" s="735"/>
      <c r="B54" s="735"/>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row>
    <row r="55" spans="1:40" ht="12.75" customHeight="1">
      <c r="A55" s="735"/>
      <c r="B55" s="735"/>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row>
    <row r="56" spans="1:40" ht="12.75" customHeight="1">
      <c r="A56" s="735"/>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row>
    <row r="57" spans="1:40" ht="12.75" customHeight="1">
      <c r="A57" s="735"/>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row>
    <row r="58" spans="1:40" ht="12.75" customHeight="1">
      <c r="A58" s="735"/>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row>
    <row r="59" spans="1:40" ht="12.75" customHeight="1">
      <c r="A59" s="735"/>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row>
    <row r="60" spans="1:40" ht="12.75" customHeight="1">
      <c r="A60" s="735"/>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c r="AL60" s="735"/>
      <c r="AM60" s="735"/>
      <c r="AN60" s="735"/>
    </row>
    <row r="61" spans="1:40" ht="12.75" customHeight="1">
      <c r="A61" s="735"/>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row>
    <row r="62" spans="1:40" ht="12.75" customHeight="1">
      <c r="A62" s="73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row>
    <row r="63" spans="1:40" ht="12.75" customHeight="1">
      <c r="A63" s="735"/>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row>
    <row r="64" spans="1:40" ht="12.75" customHeight="1">
      <c r="A64" s="735"/>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row>
    <row r="65" spans="1:40" ht="12.75" customHeight="1">
      <c r="A65" s="735"/>
      <c r="B65" s="735"/>
      <c r="C65" s="735"/>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row>
    <row r="66" spans="1:40" ht="12.75" customHeight="1">
      <c r="A66" s="735"/>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row>
    <row r="67" spans="1:40" ht="12.75" customHeight="1">
      <c r="A67" s="735"/>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row>
    <row r="68" spans="1:40" ht="12.75" customHeight="1">
      <c r="A68" s="735"/>
      <c r="B68" s="735"/>
      <c r="C68" s="735"/>
      <c r="D68" s="735"/>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row>
    <row r="69" spans="1:40" ht="12.75" customHeight="1">
      <c r="A69" s="735"/>
      <c r="B69" s="735"/>
      <c r="C69" s="735"/>
      <c r="D69" s="735"/>
      <c r="E69" s="735"/>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row>
    <row r="70" spans="1:40" ht="12.75" customHeight="1">
      <c r="A70" s="735"/>
      <c r="B70" s="735"/>
      <c r="C70" s="735"/>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row>
    <row r="71" spans="1:40" ht="12.75" customHeight="1">
      <c r="A71" s="735"/>
      <c r="B71" s="735"/>
      <c r="C71" s="735"/>
      <c r="D71" s="735"/>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row>
    <row r="72" spans="1:40" ht="12.75" customHeight="1">
      <c r="A72" s="735"/>
      <c r="B72" s="735"/>
      <c r="C72" s="735"/>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row>
    <row r="73" spans="1:40" ht="12.75" customHeight="1">
      <c r="A73" s="735"/>
      <c r="B73" s="735"/>
      <c r="C73" s="735"/>
      <c r="D73" s="735"/>
      <c r="E73" s="735"/>
      <c r="F73" s="735"/>
      <c r="G73" s="735"/>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row>
    <row r="74" spans="1:40" ht="12.75" customHeight="1">
      <c r="A74" s="735"/>
      <c r="B74" s="735"/>
      <c r="C74" s="735"/>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row>
    <row r="75" spans="1:40" ht="12.75" customHeight="1">
      <c r="A75" s="735"/>
      <c r="B75" s="735"/>
      <c r="C75" s="735"/>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row>
    <row r="76" spans="1:40" ht="12.75" customHeight="1">
      <c r="A76" s="735"/>
      <c r="B76" s="735"/>
      <c r="C76" s="735"/>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row>
    <row r="77" spans="1:40" ht="12.75" customHeight="1">
      <c r="A77" s="735"/>
      <c r="B77" s="735"/>
      <c r="C77" s="735"/>
      <c r="D77" s="735"/>
      <c r="E77" s="735"/>
      <c r="F77" s="735"/>
      <c r="G77" s="735"/>
      <c r="H77" s="735"/>
      <c r="I77" s="735"/>
      <c r="J77" s="735"/>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735"/>
      <c r="AK77" s="735"/>
      <c r="AL77" s="735"/>
      <c r="AM77" s="735"/>
      <c r="AN77" s="735"/>
    </row>
    <row r="78" spans="1:40" ht="12.75" customHeight="1">
      <c r="A78" s="735"/>
      <c r="B78" s="735"/>
      <c r="C78" s="735"/>
      <c r="D78" s="735"/>
      <c r="E78" s="735"/>
      <c r="F78" s="735"/>
      <c r="G78" s="735"/>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row>
    <row r="79" spans="1:40" ht="12.75" customHeight="1">
      <c r="A79" s="735"/>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row>
    <row r="80" spans="1:40" ht="12.75" customHeight="1">
      <c r="A80" s="735"/>
      <c r="B80" s="735"/>
      <c r="C80" s="735"/>
      <c r="D80" s="735"/>
      <c r="E80" s="735"/>
      <c r="F80" s="735"/>
      <c r="G80" s="735"/>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row>
    <row r="81" spans="1:40" ht="12.75" customHeight="1">
      <c r="A81" s="735"/>
      <c r="B81" s="735"/>
      <c r="C81" s="735"/>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row>
    <row r="82" spans="1:40" ht="12.75" customHeight="1">
      <c r="A82" s="735"/>
      <c r="B82" s="735"/>
      <c r="C82" s="735"/>
      <c r="D82" s="735"/>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row>
    <row r="83" spans="1:40" ht="12.75" customHeight="1">
      <c r="A83" s="735"/>
      <c r="B83" s="735"/>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row>
    <row r="84" spans="1:40" ht="12.75" customHeight="1">
      <c r="A84" s="735"/>
      <c r="B84" s="735"/>
      <c r="C84" s="735"/>
      <c r="D84" s="735"/>
      <c r="E84" s="735"/>
      <c r="F84" s="735"/>
      <c r="G84" s="735"/>
      <c r="H84" s="735"/>
      <c r="I84" s="735"/>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row>
    <row r="85" spans="1:40" ht="12.75" customHeight="1">
      <c r="A85" s="735"/>
      <c r="B85" s="735"/>
      <c r="C85" s="735"/>
      <c r="D85" s="735"/>
      <c r="E85" s="735"/>
      <c r="F85" s="735"/>
      <c r="G85" s="735"/>
      <c r="H85" s="735"/>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row>
    <row r="86" spans="1:40" ht="12.75" customHeight="1">
      <c r="A86" s="735"/>
      <c r="B86" s="735"/>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row>
    <row r="87" spans="1:40" ht="12.75" customHeight="1">
      <c r="A87" s="735"/>
      <c r="B87" s="735"/>
      <c r="C87" s="735"/>
      <c r="D87" s="735"/>
      <c r="E87" s="735"/>
      <c r="F87" s="735"/>
      <c r="G87" s="735"/>
      <c r="H87" s="735"/>
      <c r="I87" s="735"/>
      <c r="J87" s="735"/>
      <c r="K87" s="735"/>
      <c r="L87" s="735"/>
      <c r="M87" s="735"/>
      <c r="N87" s="735"/>
      <c r="O87" s="735"/>
      <c r="P87" s="735"/>
      <c r="Q87" s="735"/>
      <c r="R87" s="735"/>
      <c r="S87" s="735"/>
      <c r="T87" s="735"/>
      <c r="U87" s="735"/>
      <c r="V87" s="735"/>
      <c r="W87" s="735"/>
      <c r="X87" s="735"/>
      <c r="Y87" s="735"/>
      <c r="Z87" s="735"/>
      <c r="AA87" s="735"/>
      <c r="AB87" s="735"/>
      <c r="AC87" s="735"/>
      <c r="AD87" s="735"/>
      <c r="AE87" s="735"/>
      <c r="AF87" s="735"/>
      <c r="AG87" s="735"/>
      <c r="AH87" s="735"/>
      <c r="AI87" s="735"/>
      <c r="AJ87" s="735"/>
      <c r="AK87" s="735"/>
      <c r="AL87" s="735"/>
      <c r="AM87" s="735"/>
      <c r="AN87" s="735"/>
    </row>
    <row r="88" spans="1:40" ht="12.75" customHeight="1">
      <c r="A88" s="735"/>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row>
    <row r="89" spans="1:40" ht="12.75" customHeight="1">
      <c r="A89" s="735"/>
      <c r="B89" s="735"/>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row>
    <row r="90" spans="1:40" ht="12.75" customHeight="1">
      <c r="A90" s="735"/>
      <c r="B90" s="735"/>
      <c r="C90" s="735"/>
      <c r="D90" s="735"/>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row>
    <row r="91" spans="1:40" ht="12.75" customHeight="1">
      <c r="A91" s="735"/>
      <c r="B91" s="735"/>
      <c r="C91" s="735"/>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row>
    <row r="92" spans="1:40" ht="12.75" customHeight="1">
      <c r="A92" s="735"/>
      <c r="B92" s="735"/>
      <c r="C92" s="735"/>
      <c r="D92" s="735"/>
      <c r="E92" s="735"/>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5"/>
      <c r="AJ92" s="735"/>
      <c r="AK92" s="735"/>
      <c r="AL92" s="735"/>
      <c r="AM92" s="735"/>
      <c r="AN92" s="735"/>
    </row>
    <row r="93" spans="1:40" ht="12.75" customHeight="1">
      <c r="A93" s="735"/>
      <c r="B93" s="735"/>
      <c r="C93" s="735"/>
      <c r="D93" s="735"/>
      <c r="E93" s="735"/>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row>
    <row r="94" spans="1:40" ht="12.75" customHeight="1">
      <c r="A94" s="735"/>
      <c r="B94" s="735"/>
      <c r="C94" s="735"/>
      <c r="D94" s="735"/>
      <c r="E94" s="735"/>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c r="AL94" s="735"/>
      <c r="AM94" s="735"/>
      <c r="AN94" s="735"/>
    </row>
    <row r="95" spans="1:40" ht="12.75" customHeight="1">
      <c r="A95" s="735"/>
      <c r="B95" s="735"/>
      <c r="C95" s="735"/>
      <c r="D95" s="735"/>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row>
    <row r="96" spans="1:40" ht="12.75" customHeight="1">
      <c r="A96" s="735"/>
      <c r="B96" s="735"/>
      <c r="C96" s="735"/>
      <c r="D96" s="735"/>
      <c r="E96" s="735"/>
      <c r="F96" s="735"/>
      <c r="G96" s="735"/>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row>
    <row r="97" spans="1:40" ht="12.75" customHeight="1">
      <c r="A97" s="735"/>
      <c r="B97" s="735"/>
      <c r="C97" s="735"/>
      <c r="D97" s="735"/>
      <c r="E97" s="735"/>
      <c r="F97" s="735"/>
      <c r="G97" s="735"/>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row>
    <row r="98" spans="1:40" ht="12.75" customHeight="1">
      <c r="A98" s="735"/>
      <c r="B98" s="735"/>
      <c r="C98" s="735"/>
      <c r="D98" s="735"/>
      <c r="E98" s="735"/>
      <c r="F98" s="735"/>
      <c r="G98" s="735"/>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row>
    <row r="99" spans="1:40" ht="12.75" customHeight="1">
      <c r="A99" s="735"/>
      <c r="B99" s="735"/>
      <c r="C99" s="735"/>
      <c r="D99" s="735"/>
      <c r="E99" s="735"/>
      <c r="F99" s="735"/>
      <c r="G99" s="735"/>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row>
    <row r="100" spans="1:40" ht="12.75" customHeight="1">
      <c r="A100" s="735"/>
      <c r="B100" s="735"/>
      <c r="C100" s="735"/>
      <c r="D100" s="735"/>
      <c r="E100" s="735"/>
      <c r="F100" s="735"/>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row>
  </sheetData>
  <mergeCells count="13">
    <mergeCell ref="D17:F17"/>
    <mergeCell ref="B3:I3"/>
    <mergeCell ref="B4:I4"/>
    <mergeCell ref="B5:I5"/>
    <mergeCell ref="B6:I6"/>
    <mergeCell ref="D16:F16"/>
    <mergeCell ref="B50:I51"/>
    <mergeCell ref="C18:H19"/>
    <mergeCell ref="B38:I38"/>
    <mergeCell ref="C41:H41"/>
    <mergeCell ref="B44:I45"/>
    <mergeCell ref="B46:I47"/>
    <mergeCell ref="B48:I4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66DB-4246-4729-B8B9-0F0E9DBB96FC}">
  <sheetPr codeName="Foglio20"/>
  <dimension ref="A1:AN100"/>
  <sheetViews>
    <sheetView workbookViewId="0"/>
  </sheetViews>
  <sheetFormatPr defaultRowHeight="15"/>
  <cols>
    <col min="1" max="35" width="2.7109375" customWidth="1"/>
  </cols>
  <sheetData>
    <row r="1" spans="1:40" ht="9.9499999999999993" customHeight="1">
      <c r="A1" s="759"/>
      <c r="B1" s="760" t="s">
        <v>2061</v>
      </c>
      <c r="C1" s="760"/>
      <c r="D1" s="760"/>
      <c r="E1" s="760"/>
      <c r="F1" s="760"/>
      <c r="G1" s="760"/>
      <c r="H1" s="760"/>
      <c r="I1" s="760"/>
      <c r="J1" s="760"/>
      <c r="K1" s="761"/>
      <c r="L1" s="761"/>
      <c r="M1" s="761"/>
      <c r="N1" s="762"/>
      <c r="O1" s="762"/>
      <c r="P1" s="762"/>
      <c r="Q1" s="762"/>
      <c r="R1" s="762"/>
      <c r="S1" s="762"/>
      <c r="T1" s="762"/>
      <c r="U1" s="762"/>
      <c r="V1" s="762"/>
      <c r="W1" s="759"/>
      <c r="X1" s="763"/>
      <c r="Y1" s="763"/>
      <c r="Z1" s="763"/>
      <c r="AA1" s="763"/>
      <c r="AB1" s="763"/>
      <c r="AC1" s="763"/>
      <c r="AD1" s="763"/>
      <c r="AE1" s="763"/>
      <c r="AF1" s="763"/>
      <c r="AG1" s="763"/>
      <c r="AH1" s="764" t="s">
        <v>2062</v>
      </c>
      <c r="AI1" s="763"/>
      <c r="AJ1" s="765"/>
      <c r="AK1" s="759"/>
      <c r="AL1" s="759"/>
      <c r="AM1" s="759"/>
      <c r="AN1" s="759"/>
    </row>
    <row r="2" spans="1:40" ht="9.9499999999999993" customHeight="1">
      <c r="A2" s="759"/>
      <c r="B2" s="760" t="s">
        <v>2062</v>
      </c>
      <c r="C2" s="760"/>
      <c r="D2" s="760"/>
      <c r="E2" s="760"/>
      <c r="F2" s="760"/>
      <c r="G2" s="760"/>
      <c r="H2" s="760"/>
      <c r="I2" s="760"/>
      <c r="J2" s="760"/>
      <c r="K2" s="761"/>
      <c r="L2" s="761"/>
      <c r="M2" s="761"/>
      <c r="N2" s="762"/>
      <c r="O2" s="762"/>
      <c r="P2" s="762"/>
      <c r="Q2" s="762"/>
      <c r="R2" s="762"/>
      <c r="S2" s="762"/>
      <c r="T2" s="762"/>
      <c r="U2" s="762"/>
      <c r="V2" s="762"/>
      <c r="W2" s="759"/>
      <c r="X2" s="763"/>
      <c r="Y2" s="763"/>
      <c r="Z2" s="763"/>
      <c r="AA2" s="763"/>
      <c r="AB2" s="763"/>
      <c r="AC2" s="763"/>
      <c r="AD2" s="763"/>
      <c r="AE2" s="763"/>
      <c r="AF2" s="763"/>
      <c r="AG2" s="763"/>
      <c r="AH2" s="764" t="s">
        <v>2063</v>
      </c>
      <c r="AI2" s="763"/>
      <c r="AJ2" s="765"/>
      <c r="AK2" s="759"/>
      <c r="AL2" s="759"/>
      <c r="AM2" s="759"/>
      <c r="AN2" s="759"/>
    </row>
    <row r="3" spans="1:40" ht="9.9499999999999993" customHeight="1">
      <c r="A3" s="759"/>
      <c r="B3" s="760" t="s">
        <v>2064</v>
      </c>
      <c r="C3" s="766"/>
      <c r="D3" s="766"/>
      <c r="E3" s="766"/>
      <c r="F3" s="766"/>
      <c r="G3" s="766"/>
      <c r="H3" s="766"/>
      <c r="I3" s="766"/>
      <c r="J3" s="766"/>
      <c r="K3" s="767"/>
      <c r="L3" s="767"/>
      <c r="M3" s="767"/>
      <c r="N3" s="762"/>
      <c r="O3" s="762"/>
      <c r="P3" s="762"/>
      <c r="Q3" s="762"/>
      <c r="R3" s="762"/>
      <c r="S3" s="762"/>
      <c r="T3" s="762"/>
      <c r="U3" s="762"/>
      <c r="V3" s="762"/>
      <c r="W3" s="759"/>
      <c r="X3" s="763"/>
      <c r="Y3" s="763"/>
      <c r="Z3" s="763"/>
      <c r="AA3" s="763"/>
      <c r="AB3" s="763"/>
      <c r="AC3" s="763"/>
      <c r="AD3" s="763"/>
      <c r="AE3" s="763"/>
      <c r="AF3" s="763"/>
      <c r="AG3" s="763"/>
      <c r="AH3" s="764" t="s">
        <v>2065</v>
      </c>
      <c r="AI3" s="763"/>
      <c r="AJ3" s="765"/>
      <c r="AK3" s="759"/>
      <c r="AL3" s="759"/>
      <c r="AM3" s="759"/>
      <c r="AN3" s="759"/>
    </row>
    <row r="4" spans="1:40" ht="9.9499999999999993" customHeight="1">
      <c r="A4" s="759"/>
      <c r="B4" s="760" t="s">
        <v>2066</v>
      </c>
      <c r="C4" s="766"/>
      <c r="D4" s="766"/>
      <c r="E4" s="766"/>
      <c r="F4" s="766"/>
      <c r="G4" s="766"/>
      <c r="H4" s="766"/>
      <c r="I4" s="766"/>
      <c r="J4" s="766"/>
      <c r="K4" s="767"/>
      <c r="L4" s="767"/>
      <c r="M4" s="767"/>
      <c r="N4" s="762"/>
      <c r="O4" s="762"/>
      <c r="P4" s="762"/>
      <c r="Q4" s="762"/>
      <c r="R4" s="762"/>
      <c r="S4" s="762"/>
      <c r="T4" s="762"/>
      <c r="U4" s="762"/>
      <c r="V4" s="762"/>
      <c r="W4" s="759"/>
      <c r="X4" s="763"/>
      <c r="Y4" s="763"/>
      <c r="Z4" s="763"/>
      <c r="AA4" s="763"/>
      <c r="AB4" s="763"/>
      <c r="AC4" s="763"/>
      <c r="AD4" s="763"/>
      <c r="AE4" s="763"/>
      <c r="AF4" s="763"/>
      <c r="AG4" s="763"/>
      <c r="AH4" s="764" t="s">
        <v>2067</v>
      </c>
      <c r="AI4" s="763"/>
      <c r="AJ4" s="765"/>
      <c r="AK4" s="759"/>
      <c r="AL4" s="759"/>
      <c r="AM4" s="759"/>
      <c r="AN4" s="759"/>
    </row>
    <row r="5" spans="1:40" ht="9.9499999999999993" customHeight="1">
      <c r="A5" s="759"/>
      <c r="B5" s="761"/>
      <c r="C5" s="767"/>
      <c r="D5" s="767"/>
      <c r="E5" s="767"/>
      <c r="F5" s="767"/>
      <c r="G5" s="767"/>
      <c r="H5" s="767"/>
      <c r="I5" s="767"/>
      <c r="J5" s="767"/>
      <c r="K5" s="767"/>
      <c r="L5" s="767"/>
      <c r="M5" s="767"/>
      <c r="N5" s="762"/>
      <c r="O5" s="762"/>
      <c r="P5" s="762"/>
      <c r="Q5" s="762"/>
      <c r="R5" s="762"/>
      <c r="S5" s="762"/>
      <c r="T5" s="762"/>
      <c r="U5" s="762"/>
      <c r="V5" s="762"/>
      <c r="W5" s="759"/>
      <c r="X5" s="763"/>
      <c r="Y5" s="763"/>
      <c r="Z5" s="763"/>
      <c r="AA5" s="763"/>
      <c r="AB5" s="763"/>
      <c r="AC5" s="763"/>
      <c r="AD5" s="763"/>
      <c r="AE5" s="763"/>
      <c r="AF5" s="763"/>
      <c r="AG5" s="763"/>
      <c r="AH5" s="764" t="s">
        <v>2068</v>
      </c>
      <c r="AI5" s="763"/>
      <c r="AJ5" s="765"/>
      <c r="AK5" s="759"/>
      <c r="AL5" s="759"/>
      <c r="AM5" s="759"/>
      <c r="AN5" s="759"/>
    </row>
    <row r="6" spans="1:40" ht="9.9499999999999993" customHeight="1">
      <c r="A6" s="759"/>
      <c r="B6" s="767"/>
      <c r="C6" s="767"/>
      <c r="D6" s="767"/>
      <c r="E6" s="767"/>
      <c r="F6" s="767"/>
      <c r="G6" s="767"/>
      <c r="H6" s="767"/>
      <c r="I6" s="767"/>
      <c r="J6" s="767"/>
      <c r="K6" s="767"/>
      <c r="L6" s="767"/>
      <c r="M6" s="767"/>
      <c r="N6" s="762"/>
      <c r="O6" s="762"/>
      <c r="P6" s="762"/>
      <c r="Q6" s="762"/>
      <c r="R6" s="762"/>
      <c r="S6" s="762"/>
      <c r="T6" s="762"/>
      <c r="U6" s="762"/>
      <c r="V6" s="762"/>
      <c r="W6" s="759"/>
      <c r="X6" s="759"/>
      <c r="Y6" s="759"/>
      <c r="Z6" s="759"/>
      <c r="AA6" s="759"/>
      <c r="AB6" s="759"/>
      <c r="AC6" s="759"/>
      <c r="AD6" s="759"/>
      <c r="AE6" s="759"/>
      <c r="AF6" s="759"/>
      <c r="AG6" s="759"/>
      <c r="AH6" s="764" t="s">
        <v>2069</v>
      </c>
      <c r="AI6" s="759"/>
      <c r="AJ6" s="765"/>
      <c r="AK6" s="759"/>
      <c r="AL6" s="759"/>
      <c r="AM6" s="759"/>
      <c r="AN6" s="759"/>
    </row>
    <row r="7" spans="1:40" ht="18" customHeight="1">
      <c r="A7" s="768"/>
      <c r="B7" s="768"/>
      <c r="C7" s="768"/>
      <c r="D7" s="768"/>
      <c r="E7" s="768"/>
      <c r="F7" s="768"/>
      <c r="G7" s="768"/>
      <c r="H7" s="768"/>
      <c r="I7" s="768"/>
      <c r="J7" s="768"/>
      <c r="K7" s="768"/>
      <c r="L7" s="768"/>
      <c r="M7" s="768"/>
      <c r="N7" s="769"/>
      <c r="O7" s="769"/>
      <c r="P7" s="769"/>
      <c r="Q7" s="769"/>
      <c r="R7" s="769"/>
      <c r="S7" s="769"/>
      <c r="T7" s="769"/>
      <c r="U7" s="769"/>
      <c r="V7" s="769"/>
      <c r="W7" s="763"/>
      <c r="X7" s="759"/>
      <c r="Y7" s="759"/>
      <c r="Z7" s="759"/>
      <c r="AA7" s="759"/>
      <c r="AB7" s="759"/>
      <c r="AC7" s="759"/>
      <c r="AD7" s="759"/>
      <c r="AE7" s="759"/>
      <c r="AF7" s="759"/>
      <c r="AG7" s="759"/>
      <c r="AH7" s="759"/>
      <c r="AI7" s="759"/>
      <c r="AJ7" s="759"/>
      <c r="AK7" s="759"/>
      <c r="AL7" s="759"/>
      <c r="AM7" s="759"/>
      <c r="AN7" s="759"/>
    </row>
    <row r="8" spans="1:40" ht="2.1" customHeight="1">
      <c r="A8" s="770"/>
      <c r="B8" s="770"/>
      <c r="C8" s="770"/>
      <c r="D8" s="770"/>
      <c r="E8" s="771"/>
      <c r="F8" s="770"/>
      <c r="G8" s="770"/>
      <c r="H8" s="770"/>
      <c r="I8" s="770"/>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row>
    <row r="9" spans="1:40" ht="15" customHeight="1">
      <c r="A9" s="770"/>
      <c r="B9" s="770"/>
      <c r="C9" s="770"/>
      <c r="D9" s="770"/>
      <c r="E9" s="771"/>
      <c r="F9" s="770"/>
      <c r="G9" s="770"/>
      <c r="H9" s="770"/>
      <c r="I9" s="770"/>
      <c r="J9" s="759"/>
      <c r="K9" s="759"/>
      <c r="L9" s="759"/>
      <c r="M9" s="759"/>
      <c r="N9" s="759"/>
      <c r="O9" s="759"/>
      <c r="P9" s="759"/>
      <c r="Q9" s="759"/>
      <c r="R9" s="759"/>
      <c r="S9" s="772" t="s">
        <v>2070</v>
      </c>
      <c r="T9" s="772"/>
      <c r="U9" s="772"/>
      <c r="V9" s="772"/>
      <c r="W9" s="772"/>
      <c r="X9" s="772"/>
      <c r="Y9" s="772"/>
      <c r="Z9" s="772"/>
      <c r="AA9" s="772"/>
      <c r="AB9" s="772"/>
      <c r="AC9" s="772"/>
      <c r="AD9" s="773"/>
      <c r="AE9" s="773"/>
      <c r="AF9" s="773"/>
      <c r="AG9" s="773"/>
      <c r="AH9" s="773"/>
      <c r="AI9" s="773"/>
      <c r="AJ9" s="759"/>
      <c r="AK9" s="759"/>
      <c r="AL9" s="759"/>
      <c r="AM9" s="759"/>
      <c r="AN9" s="759"/>
    </row>
    <row r="10" spans="1:40" ht="15" customHeight="1">
      <c r="A10" s="774"/>
      <c r="B10" s="774"/>
      <c r="C10" s="774"/>
      <c r="D10" s="774"/>
      <c r="E10" s="759"/>
      <c r="F10" s="775"/>
      <c r="G10" s="775"/>
      <c r="H10" s="775"/>
      <c r="I10" s="775"/>
      <c r="J10" s="759"/>
      <c r="K10" s="759"/>
      <c r="L10" s="759"/>
      <c r="M10" s="759"/>
      <c r="N10" s="759"/>
      <c r="O10" s="759"/>
      <c r="P10" s="759"/>
      <c r="Q10" s="759"/>
      <c r="R10" s="759"/>
      <c r="S10" s="776" t="s">
        <v>2071</v>
      </c>
      <c r="T10" s="772"/>
      <c r="U10" s="772"/>
      <c r="V10" s="772"/>
      <c r="W10" s="772"/>
      <c r="X10" s="772"/>
      <c r="Y10" s="772"/>
      <c r="Z10" s="772"/>
      <c r="AA10" s="772"/>
      <c r="AB10" s="772"/>
      <c r="AC10" s="772"/>
      <c r="AD10" s="773"/>
      <c r="AE10" s="773"/>
      <c r="AF10" s="773"/>
      <c r="AG10" s="773"/>
      <c r="AH10" s="773"/>
      <c r="AI10" s="773"/>
      <c r="AJ10" s="759"/>
      <c r="AK10" s="759"/>
      <c r="AL10" s="759"/>
      <c r="AM10" s="759"/>
      <c r="AN10" s="759"/>
    </row>
    <row r="11" spans="1:40" ht="15" customHeight="1">
      <c r="A11" s="774"/>
      <c r="B11" s="774"/>
      <c r="C11" s="774"/>
      <c r="D11" s="774"/>
      <c r="E11" s="774"/>
      <c r="F11" s="777"/>
      <c r="G11" s="777"/>
      <c r="H11" s="777"/>
      <c r="I11" s="777"/>
      <c r="J11" s="759"/>
      <c r="K11" s="759"/>
      <c r="L11" s="759"/>
      <c r="M11" s="759"/>
      <c r="N11" s="759"/>
      <c r="O11" s="759"/>
      <c r="P11" s="759"/>
      <c r="Q11" s="759"/>
      <c r="R11" s="759"/>
      <c r="S11" s="772" t="s">
        <v>2072</v>
      </c>
      <c r="T11" s="772"/>
      <c r="U11" s="772"/>
      <c r="V11" s="772"/>
      <c r="W11" s="772"/>
      <c r="X11" s="772"/>
      <c r="Y11" s="772"/>
      <c r="Z11" s="772"/>
      <c r="AA11" s="772"/>
      <c r="AB11" s="772"/>
      <c r="AC11" s="772"/>
      <c r="AD11" s="773"/>
      <c r="AE11" s="773"/>
      <c r="AF11" s="773"/>
      <c r="AG11" s="773"/>
      <c r="AH11" s="773"/>
      <c r="AI11" s="773"/>
      <c r="AJ11" s="759"/>
      <c r="AK11" s="759"/>
      <c r="AL11" s="759"/>
      <c r="AM11" s="759"/>
      <c r="AN11" s="759"/>
    </row>
    <row r="12" spans="1:40" ht="15" customHeight="1">
      <c r="A12" s="774"/>
      <c r="B12" s="774"/>
      <c r="C12" s="774"/>
      <c r="D12" s="774"/>
      <c r="E12" s="774"/>
      <c r="F12" s="778"/>
      <c r="G12" s="778"/>
      <c r="H12" s="778"/>
      <c r="I12" s="778"/>
      <c r="J12" s="759"/>
      <c r="K12" s="759"/>
      <c r="L12" s="759"/>
      <c r="M12" s="759"/>
      <c r="N12" s="759"/>
      <c r="O12" s="759"/>
      <c r="P12" s="759"/>
      <c r="Q12" s="759"/>
      <c r="R12" s="759"/>
      <c r="S12" s="772" t="s">
        <v>2073</v>
      </c>
      <c r="T12" s="772"/>
      <c r="U12" s="772"/>
      <c r="V12" s="772"/>
      <c r="W12" s="772"/>
      <c r="X12" s="772"/>
      <c r="Y12" s="772"/>
      <c r="Z12" s="772"/>
      <c r="AA12" s="772"/>
      <c r="AB12" s="772"/>
      <c r="AC12" s="772"/>
      <c r="AD12" s="773"/>
      <c r="AE12" s="773"/>
      <c r="AF12" s="773"/>
      <c r="AG12" s="773"/>
      <c r="AH12" s="773"/>
      <c r="AI12" s="773"/>
      <c r="AJ12" s="759"/>
      <c r="AK12" s="759"/>
      <c r="AL12" s="759"/>
      <c r="AM12" s="759"/>
      <c r="AN12" s="759"/>
    </row>
    <row r="13" spans="1:40" ht="15" customHeight="1">
      <c r="A13" s="774"/>
      <c r="B13" s="774"/>
      <c r="C13" s="774"/>
      <c r="D13" s="774"/>
      <c r="E13" s="774"/>
      <c r="F13" s="777"/>
      <c r="G13" s="777"/>
      <c r="H13" s="777"/>
      <c r="I13" s="777"/>
      <c r="J13" s="759"/>
      <c r="K13" s="759"/>
      <c r="L13" s="759"/>
      <c r="M13" s="759"/>
      <c r="N13" s="759"/>
      <c r="O13" s="759"/>
      <c r="P13" s="759"/>
      <c r="Q13" s="759"/>
      <c r="R13" s="759"/>
      <c r="S13" s="1225" t="s">
        <v>2074</v>
      </c>
      <c r="T13" s="1225"/>
      <c r="U13" s="1225"/>
      <c r="V13" s="1225"/>
      <c r="W13" s="1225"/>
      <c r="X13" s="1225"/>
      <c r="Y13" s="1225"/>
      <c r="Z13" s="1225"/>
      <c r="AA13" s="1225"/>
      <c r="AB13" s="1225"/>
      <c r="AC13" s="1225"/>
      <c r="AD13" s="773"/>
      <c r="AE13" s="773"/>
      <c r="AF13" s="773"/>
      <c r="AG13" s="773"/>
      <c r="AH13" s="773"/>
      <c r="AI13" s="773"/>
      <c r="AJ13" s="759"/>
      <c r="AK13" s="759"/>
      <c r="AL13" s="759"/>
      <c r="AM13" s="759"/>
      <c r="AN13" s="759"/>
    </row>
    <row r="14" spans="1:40" ht="15" customHeight="1">
      <c r="A14" s="774"/>
      <c r="B14" s="774"/>
      <c r="C14" s="774"/>
      <c r="D14" s="774"/>
      <c r="E14" s="774"/>
      <c r="F14" s="777"/>
      <c r="G14" s="777"/>
      <c r="H14" s="777"/>
      <c r="I14" s="777"/>
      <c r="J14" s="759"/>
      <c r="K14" s="759"/>
      <c r="L14" s="759"/>
      <c r="M14" s="759"/>
      <c r="N14" s="759"/>
      <c r="O14" s="759"/>
      <c r="P14" s="759"/>
      <c r="Q14" s="759"/>
      <c r="R14" s="759"/>
      <c r="S14" s="779" t="s">
        <v>2075</v>
      </c>
      <c r="T14" s="779"/>
      <c r="U14" s="779"/>
      <c r="V14" s="779"/>
      <c r="W14" s="779"/>
      <c r="X14" s="780"/>
      <c r="Y14" s="780"/>
      <c r="Z14" s="780"/>
      <c r="AA14" s="779"/>
      <c r="AB14" s="779"/>
      <c r="AC14" s="779"/>
      <c r="AD14" s="773"/>
      <c r="AE14" s="773"/>
      <c r="AF14" s="773"/>
      <c r="AG14" s="773"/>
      <c r="AH14" s="773"/>
      <c r="AI14" s="773"/>
      <c r="AJ14" s="759"/>
      <c r="AK14" s="759"/>
      <c r="AL14" s="759"/>
      <c r="AM14" s="759"/>
      <c r="AN14" s="759"/>
    </row>
    <row r="15" spans="1:40" ht="3" customHeight="1">
      <c r="A15" s="774"/>
      <c r="B15" s="774"/>
      <c r="C15" s="774"/>
      <c r="D15" s="774"/>
      <c r="E15" s="774"/>
      <c r="F15" s="777"/>
      <c r="G15" s="777"/>
      <c r="H15" s="777"/>
      <c r="I15" s="777"/>
      <c r="J15" s="759"/>
      <c r="K15" s="759"/>
      <c r="L15" s="759"/>
      <c r="M15" s="759"/>
      <c r="N15" s="759"/>
      <c r="O15" s="759"/>
      <c r="P15" s="759"/>
      <c r="Q15" s="759"/>
      <c r="R15" s="759"/>
      <c r="S15" s="759"/>
      <c r="T15" s="759"/>
      <c r="U15" s="759"/>
      <c r="V15" s="759"/>
      <c r="W15" s="759"/>
      <c r="X15" s="759"/>
      <c r="Y15" s="781"/>
      <c r="Z15" s="781"/>
      <c r="AA15" s="781"/>
      <c r="AB15" s="781"/>
      <c r="AC15" s="759"/>
      <c r="AD15" s="759"/>
      <c r="AE15" s="759"/>
      <c r="AF15" s="759"/>
      <c r="AG15" s="759"/>
      <c r="AH15" s="759"/>
      <c r="AI15" s="759"/>
      <c r="AJ15" s="759"/>
      <c r="AK15" s="759"/>
      <c r="AL15" s="759"/>
      <c r="AM15" s="759"/>
      <c r="AN15" s="759"/>
    </row>
    <row r="16" spans="1:40" ht="3" customHeight="1">
      <c r="A16" s="759"/>
      <c r="B16" s="782"/>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row>
    <row r="17" spans="1:40" ht="3" customHeight="1">
      <c r="A17" s="774"/>
      <c r="B17" s="774"/>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row>
    <row r="18" spans="1:40" ht="3" customHeight="1">
      <c r="A18" s="759"/>
      <c r="B18" s="783"/>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59"/>
      <c r="AK18" s="759"/>
      <c r="AL18" s="759"/>
      <c r="AM18" s="759"/>
      <c r="AN18" s="759"/>
    </row>
    <row r="19" spans="1:40" ht="3" customHeight="1">
      <c r="A19" s="785"/>
      <c r="B19" s="783"/>
      <c r="C19" s="774"/>
      <c r="D19" s="774"/>
      <c r="E19" s="774"/>
      <c r="F19" s="774"/>
      <c r="G19" s="774"/>
      <c r="H19" s="774"/>
      <c r="I19" s="774"/>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85"/>
      <c r="AJ19" s="759"/>
      <c r="AK19" s="759"/>
      <c r="AL19" s="759"/>
      <c r="AM19" s="759"/>
      <c r="AN19" s="759"/>
    </row>
    <row r="20" spans="1:40" ht="15" customHeight="1">
      <c r="A20" s="759"/>
      <c r="B20" s="783"/>
      <c r="C20" s="786" t="s">
        <v>2076</v>
      </c>
      <c r="D20" s="787"/>
      <c r="E20" s="787"/>
      <c r="F20" s="787"/>
      <c r="G20" s="787"/>
      <c r="H20" s="787"/>
      <c r="I20" s="787"/>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7"/>
      <c r="AH20" s="787"/>
      <c r="AI20" s="759"/>
      <c r="AJ20" s="759"/>
      <c r="AK20" s="759"/>
      <c r="AL20" s="759"/>
      <c r="AM20" s="759"/>
      <c r="AN20" s="759"/>
    </row>
    <row r="21" spans="1:40" ht="3" customHeight="1">
      <c r="A21" s="783"/>
      <c r="B21" s="783"/>
      <c r="C21" s="789"/>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59"/>
      <c r="AJ21" s="759"/>
      <c r="AK21" s="759"/>
      <c r="AL21" s="759"/>
      <c r="AM21" s="759"/>
      <c r="AN21" s="759"/>
    </row>
    <row r="22" spans="1:40" ht="3" customHeight="1">
      <c r="A22" s="783"/>
      <c r="B22" s="783"/>
      <c r="C22" s="790"/>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59"/>
      <c r="AJ22" s="759"/>
      <c r="AK22" s="759"/>
      <c r="AL22" s="759"/>
      <c r="AM22" s="759"/>
      <c r="AN22" s="759"/>
    </row>
    <row r="23" spans="1:40" ht="3" customHeight="1">
      <c r="A23" s="783"/>
      <c r="B23" s="791"/>
      <c r="C23" s="792"/>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4"/>
      <c r="AJ23" s="759"/>
      <c r="AK23" s="759"/>
      <c r="AL23" s="759"/>
      <c r="AM23" s="759"/>
      <c r="AN23" s="759"/>
    </row>
    <row r="24" spans="1:40" ht="3" customHeight="1">
      <c r="A24" s="795"/>
      <c r="B24" s="783"/>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7"/>
      <c r="AJ24" s="759"/>
      <c r="AK24" s="759"/>
      <c r="AL24" s="759"/>
      <c r="AM24" s="759"/>
      <c r="AN24" s="759"/>
    </row>
    <row r="25" spans="1:40" ht="3" customHeight="1">
      <c r="A25" s="795"/>
      <c r="B25" s="783"/>
      <c r="C25" s="759"/>
      <c r="D25" s="759"/>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97"/>
      <c r="AJ25" s="759"/>
      <c r="AK25" s="759"/>
      <c r="AL25" s="759"/>
      <c r="AM25" s="759"/>
      <c r="AN25" s="759"/>
    </row>
    <row r="26" spans="1:40" ht="15" customHeight="1">
      <c r="A26" s="795"/>
      <c r="B26" s="783"/>
      <c r="C26" s="798">
        <f>W2</f>
        <v>0</v>
      </c>
      <c r="D26" s="799"/>
      <c r="E26" s="799"/>
      <c r="F26" s="799"/>
      <c r="G26" s="799"/>
      <c r="H26" s="746"/>
      <c r="I26" s="800"/>
      <c r="J26" s="800"/>
      <c r="K26" s="746"/>
      <c r="L26" s="759"/>
      <c r="M26" s="759"/>
      <c r="N26" s="759"/>
      <c r="O26" s="787"/>
      <c r="P26" s="787"/>
      <c r="Q26" s="787"/>
      <c r="R26" s="787"/>
      <c r="S26" s="787"/>
      <c r="T26" s="787"/>
      <c r="U26" s="787"/>
      <c r="V26" s="787"/>
      <c r="W26" s="787"/>
      <c r="X26" s="787"/>
      <c r="Y26" s="801" t="s">
        <v>2077</v>
      </c>
      <c r="Z26" s="787"/>
      <c r="AA26" s="794"/>
      <c r="AB26" s="802"/>
      <c r="AC26" s="802"/>
      <c r="AD26" s="793"/>
      <c r="AE26" s="793"/>
      <c r="AF26" s="793"/>
      <c r="AG26" s="793"/>
      <c r="AH26" s="793"/>
      <c r="AI26" s="797"/>
      <c r="AJ26" s="759"/>
      <c r="AK26" s="759"/>
      <c r="AL26" s="759"/>
      <c r="AM26" s="759"/>
      <c r="AN26" s="759"/>
    </row>
    <row r="27" spans="1:40" ht="15" customHeight="1">
      <c r="A27" s="795"/>
      <c r="B27" s="783"/>
      <c r="C27" s="798">
        <f>W3</f>
        <v>0</v>
      </c>
      <c r="D27" s="799"/>
      <c r="E27" s="799"/>
      <c r="F27" s="799"/>
      <c r="G27" s="799"/>
      <c r="H27" s="746"/>
      <c r="I27" s="800"/>
      <c r="J27" s="800"/>
      <c r="K27" s="800"/>
      <c r="L27" s="759"/>
      <c r="M27" s="759"/>
      <c r="N27" s="759"/>
      <c r="O27" s="787"/>
      <c r="P27" s="787"/>
      <c r="Q27" s="787"/>
      <c r="R27" s="787"/>
      <c r="S27" s="787"/>
      <c r="T27" s="787"/>
      <c r="U27" s="787"/>
      <c r="V27" s="787"/>
      <c r="W27" s="787"/>
      <c r="X27" s="787"/>
      <c r="Y27" s="801" t="s">
        <v>1926</v>
      </c>
      <c r="Z27" s="803"/>
      <c r="AA27" s="1226"/>
      <c r="AB27" s="1227"/>
      <c r="AC27" s="1227"/>
      <c r="AD27" s="1227"/>
      <c r="AE27" s="1227"/>
      <c r="AF27" s="1227"/>
      <c r="AG27" s="1227"/>
      <c r="AH27" s="1228"/>
      <c r="AI27" s="797"/>
      <c r="AJ27" s="759"/>
      <c r="AK27" s="759"/>
      <c r="AL27" s="759"/>
      <c r="AM27" s="759"/>
      <c r="AN27" s="759"/>
    </row>
    <row r="28" spans="1:40" ht="15" customHeight="1">
      <c r="A28" s="795"/>
      <c r="B28" s="783"/>
      <c r="C28" s="798">
        <f>W4</f>
        <v>0</v>
      </c>
      <c r="D28" s="799"/>
      <c r="E28" s="799"/>
      <c r="F28" s="799"/>
      <c r="G28" s="799"/>
      <c r="H28" s="746"/>
      <c r="I28" s="746"/>
      <c r="J28" s="746"/>
      <c r="K28" s="746"/>
      <c r="L28" s="759"/>
      <c r="M28" s="759"/>
      <c r="N28" s="759"/>
      <c r="O28" s="787"/>
      <c r="P28" s="787"/>
      <c r="Q28" s="787"/>
      <c r="R28" s="787"/>
      <c r="S28" s="787"/>
      <c r="T28" s="787"/>
      <c r="U28" s="787"/>
      <c r="V28" s="787"/>
      <c r="W28" s="787"/>
      <c r="X28" s="787"/>
      <c r="Y28" s="804" t="s">
        <v>2078</v>
      </c>
      <c r="Z28" s="803"/>
      <c r="AA28" s="1229"/>
      <c r="AB28" s="1230"/>
      <c r="AC28" s="1230"/>
      <c r="AD28" s="1230"/>
      <c r="AE28" s="1230"/>
      <c r="AF28" s="1230"/>
      <c r="AG28" s="1230"/>
      <c r="AH28" s="1231"/>
      <c r="AI28" s="797"/>
      <c r="AJ28" s="759"/>
      <c r="AK28" s="759"/>
      <c r="AL28" s="759"/>
      <c r="AM28" s="759"/>
      <c r="AN28" s="759"/>
    </row>
    <row r="29" spans="1:40" ht="3" customHeight="1">
      <c r="A29" s="805"/>
      <c r="B29" s="806"/>
      <c r="C29" s="799"/>
      <c r="D29" s="746"/>
      <c r="E29" s="746"/>
      <c r="F29" s="746"/>
      <c r="G29" s="746"/>
      <c r="H29" s="746"/>
      <c r="I29" s="746"/>
      <c r="J29" s="746"/>
      <c r="K29" s="746"/>
      <c r="L29" s="759"/>
      <c r="M29" s="759"/>
      <c r="N29" s="759"/>
      <c r="O29" s="787"/>
      <c r="P29" s="787"/>
      <c r="Q29" s="787"/>
      <c r="R29" s="787"/>
      <c r="S29" s="787"/>
      <c r="T29" s="787"/>
      <c r="U29" s="787"/>
      <c r="V29" s="787"/>
      <c r="W29" s="787"/>
      <c r="X29" s="787"/>
      <c r="Y29" s="759"/>
      <c r="Z29" s="787"/>
      <c r="AA29" s="759"/>
      <c r="AB29" s="759"/>
      <c r="AC29" s="759"/>
      <c r="AD29" s="759"/>
      <c r="AE29" s="759"/>
      <c r="AF29" s="759"/>
      <c r="AG29" s="759"/>
      <c r="AH29" s="759"/>
      <c r="AI29" s="797"/>
      <c r="AJ29" s="759"/>
      <c r="AK29" s="759"/>
      <c r="AL29" s="759"/>
      <c r="AM29" s="759"/>
      <c r="AN29" s="759"/>
    </row>
    <row r="30" spans="1:40" ht="15" customHeight="1">
      <c r="A30" s="805"/>
      <c r="B30" s="806"/>
      <c r="C30" s="746"/>
      <c r="D30" s="746"/>
      <c r="E30" s="746"/>
      <c r="F30" s="746"/>
      <c r="G30" s="746"/>
      <c r="H30" s="746"/>
      <c r="I30" s="807"/>
      <c r="J30" s="807"/>
      <c r="K30" s="807"/>
      <c r="L30" s="807"/>
      <c r="M30" s="807"/>
      <c r="N30" s="807"/>
      <c r="O30" s="759"/>
      <c r="P30" s="759"/>
      <c r="Q30" s="759"/>
      <c r="R30" s="759"/>
      <c r="S30" s="759"/>
      <c r="T30" s="759"/>
      <c r="U30" s="759"/>
      <c r="V30" s="759"/>
      <c r="W30" s="759"/>
      <c r="X30" s="759"/>
      <c r="Y30" s="759"/>
      <c r="Z30" s="759"/>
      <c r="AA30" s="759"/>
      <c r="AB30" s="759"/>
      <c r="AC30" s="759"/>
      <c r="AD30" s="759"/>
      <c r="AE30" s="759"/>
      <c r="AF30" s="759"/>
      <c r="AG30" s="759"/>
      <c r="AH30" s="759"/>
      <c r="AI30" s="797"/>
      <c r="AJ30" s="759"/>
      <c r="AK30" s="759"/>
      <c r="AL30" s="759"/>
      <c r="AM30" s="759"/>
      <c r="AN30" s="759"/>
    </row>
    <row r="31" spans="1:40" ht="15" customHeight="1">
      <c r="A31" s="805"/>
      <c r="B31" s="806"/>
      <c r="C31" s="808" t="s">
        <v>2079</v>
      </c>
      <c r="D31" s="746"/>
      <c r="E31" s="746"/>
      <c r="F31" s="746"/>
      <c r="G31" s="746"/>
      <c r="H31" s="759"/>
      <c r="I31" s="759"/>
      <c r="J31" s="759"/>
      <c r="K31" s="759"/>
      <c r="L31" s="809" t="str">
        <f>S10</f>
        <v>[Condomino - Colonna C]</v>
      </c>
      <c r="M31" s="810"/>
      <c r="N31" s="810"/>
      <c r="O31" s="810"/>
      <c r="P31" s="810"/>
      <c r="Q31" s="810"/>
      <c r="R31" s="810"/>
      <c r="S31" s="810"/>
      <c r="T31" s="810"/>
      <c r="U31" s="810"/>
      <c r="V31" s="810"/>
      <c r="W31" s="810"/>
      <c r="X31" s="810"/>
      <c r="Y31" s="810"/>
      <c r="Z31" s="810"/>
      <c r="AA31" s="810"/>
      <c r="AB31" s="810"/>
      <c r="AC31" s="810"/>
      <c r="AD31" s="810"/>
      <c r="AE31" s="810"/>
      <c r="AF31" s="810"/>
      <c r="AG31" s="810"/>
      <c r="AH31" s="811"/>
      <c r="AI31" s="797"/>
      <c r="AJ31" s="759"/>
      <c r="AK31" s="759"/>
      <c r="AL31" s="759"/>
      <c r="AM31" s="759"/>
      <c r="AN31" s="759"/>
    </row>
    <row r="32" spans="1:40" ht="15" customHeight="1">
      <c r="A32" s="805"/>
      <c r="B32" s="806"/>
      <c r="C32" s="808" t="s">
        <v>2080</v>
      </c>
      <c r="D32" s="746"/>
      <c r="E32" s="746"/>
      <c r="F32" s="746"/>
      <c r="G32" s="746"/>
      <c r="H32" s="746"/>
      <c r="I32" s="746"/>
      <c r="J32" s="746"/>
      <c r="K32" s="746"/>
      <c r="L32" s="746"/>
      <c r="M32" s="746"/>
      <c r="N32" s="746"/>
      <c r="O32" s="812"/>
      <c r="P32" s="812"/>
      <c r="Q32" s="812"/>
      <c r="R32" s="812"/>
      <c r="S32" s="812"/>
      <c r="T32" s="812"/>
      <c r="U32" s="812"/>
      <c r="V32" s="812"/>
      <c r="W32" s="812"/>
      <c r="X32" s="812"/>
      <c r="Y32" s="812"/>
      <c r="Z32" s="812"/>
      <c r="AA32" s="812"/>
      <c r="AB32" s="812"/>
      <c r="AC32" s="812"/>
      <c r="AD32" s="812"/>
      <c r="AE32" s="812"/>
      <c r="AF32" s="812"/>
      <c r="AG32" s="812"/>
      <c r="AH32" s="812"/>
      <c r="AI32" s="813"/>
      <c r="AJ32" s="759"/>
      <c r="AK32" s="759"/>
      <c r="AL32" s="759"/>
      <c r="AM32" s="759"/>
      <c r="AN32" s="759"/>
    </row>
    <row r="33" spans="1:40" ht="3" customHeight="1">
      <c r="A33" s="805"/>
      <c r="B33" s="806"/>
      <c r="C33" s="746"/>
      <c r="D33" s="746"/>
      <c r="E33" s="746"/>
      <c r="F33" s="746"/>
      <c r="G33" s="746"/>
      <c r="H33" s="746"/>
      <c r="I33" s="746"/>
      <c r="J33" s="746"/>
      <c r="K33" s="746"/>
      <c r="L33" s="746"/>
      <c r="M33" s="746"/>
      <c r="N33" s="746"/>
      <c r="O33" s="787"/>
      <c r="P33" s="787"/>
      <c r="Q33" s="787"/>
      <c r="R33" s="787"/>
      <c r="S33" s="787"/>
      <c r="T33" s="787"/>
      <c r="U33" s="787"/>
      <c r="V33" s="787"/>
      <c r="W33" s="787"/>
      <c r="X33" s="787"/>
      <c r="Y33" s="787"/>
      <c r="Z33" s="787"/>
      <c r="AA33" s="787"/>
      <c r="AB33" s="787"/>
      <c r="AC33" s="787"/>
      <c r="AD33" s="787"/>
      <c r="AE33" s="787"/>
      <c r="AF33" s="787"/>
      <c r="AG33" s="787"/>
      <c r="AH33" s="787"/>
      <c r="AI33" s="797"/>
      <c r="AJ33" s="759"/>
      <c r="AK33" s="759"/>
      <c r="AL33" s="759"/>
      <c r="AM33" s="759"/>
      <c r="AN33" s="759"/>
    </row>
    <row r="34" spans="1:40" ht="15" customHeight="1">
      <c r="A34" s="805"/>
      <c r="B34" s="806"/>
      <c r="C34" s="814" t="s">
        <v>2081</v>
      </c>
      <c r="D34" s="815"/>
      <c r="E34" s="1232"/>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4"/>
      <c r="AI34" s="797"/>
      <c r="AJ34" s="759"/>
      <c r="AK34" s="759"/>
      <c r="AL34" s="759"/>
      <c r="AM34" s="759"/>
      <c r="AN34" s="759"/>
    </row>
    <row r="35" spans="1:40" ht="3" customHeight="1">
      <c r="A35" s="805"/>
      <c r="B35" s="806"/>
      <c r="C35" s="816"/>
      <c r="D35" s="746"/>
      <c r="E35" s="746"/>
      <c r="F35" s="746"/>
      <c r="G35" s="746"/>
      <c r="H35" s="746"/>
      <c r="I35" s="746"/>
      <c r="J35" s="746"/>
      <c r="K35" s="746"/>
      <c r="L35" s="746"/>
      <c r="M35" s="746"/>
      <c r="N35" s="746"/>
      <c r="O35" s="787"/>
      <c r="P35" s="787"/>
      <c r="Q35" s="787"/>
      <c r="R35" s="787"/>
      <c r="S35" s="787"/>
      <c r="T35" s="787"/>
      <c r="U35" s="787"/>
      <c r="V35" s="787"/>
      <c r="W35" s="787"/>
      <c r="X35" s="787"/>
      <c r="Y35" s="787"/>
      <c r="Z35" s="787"/>
      <c r="AA35" s="787"/>
      <c r="AB35" s="787"/>
      <c r="AC35" s="787"/>
      <c r="AD35" s="787"/>
      <c r="AE35" s="787"/>
      <c r="AF35" s="787"/>
      <c r="AG35" s="787"/>
      <c r="AH35" s="787"/>
      <c r="AI35" s="797"/>
      <c r="AJ35" s="759"/>
      <c r="AK35" s="759"/>
      <c r="AL35" s="759"/>
      <c r="AM35" s="759"/>
      <c r="AN35" s="759"/>
    </row>
    <row r="36" spans="1:40" ht="15" customHeight="1">
      <c r="A36" s="805"/>
      <c r="B36" s="806"/>
      <c r="C36" s="817" t="s">
        <v>2082</v>
      </c>
      <c r="D36" s="746"/>
      <c r="E36" s="746"/>
      <c r="F36" s="746"/>
      <c r="G36" s="746"/>
      <c r="H36" s="746"/>
      <c r="I36" s="746"/>
      <c r="J36" s="746"/>
      <c r="K36" s="746"/>
      <c r="L36" s="746"/>
      <c r="M36" s="746"/>
      <c r="N36" s="746"/>
      <c r="O36" s="818"/>
      <c r="P36" s="818"/>
      <c r="Q36" s="818"/>
      <c r="R36" s="818"/>
      <c r="S36" s="818"/>
      <c r="T36" s="818"/>
      <c r="U36" s="818"/>
      <c r="V36" s="818"/>
      <c r="W36" s="818"/>
      <c r="X36" s="818"/>
      <c r="Y36" s="818"/>
      <c r="Z36" s="818"/>
      <c r="AA36" s="818"/>
      <c r="AB36" s="818"/>
      <c r="AC36" s="818"/>
      <c r="AD36" s="818"/>
      <c r="AE36" s="818"/>
      <c r="AF36" s="818"/>
      <c r="AG36" s="818"/>
      <c r="AH36" s="818"/>
      <c r="AI36" s="797"/>
      <c r="AJ36" s="759"/>
      <c r="AK36" s="759"/>
      <c r="AL36" s="759"/>
      <c r="AM36" s="759"/>
      <c r="AN36" s="759"/>
    </row>
    <row r="37" spans="1:40" ht="15" customHeight="1">
      <c r="A37" s="805"/>
      <c r="B37" s="806"/>
      <c r="C37" s="1235"/>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7"/>
      <c r="AD37" s="1238"/>
      <c r="AE37" s="1238"/>
      <c r="AF37" s="1238"/>
      <c r="AG37" s="1238"/>
      <c r="AH37" s="1239"/>
      <c r="AI37" s="797"/>
      <c r="AJ37" s="759"/>
      <c r="AK37" s="759"/>
      <c r="AL37" s="759"/>
      <c r="AM37" s="759"/>
      <c r="AN37" s="759"/>
    </row>
    <row r="38" spans="1:40" ht="15" customHeight="1">
      <c r="A38" s="805"/>
      <c r="B38" s="806"/>
      <c r="C38" s="1213"/>
      <c r="D38" s="1214"/>
      <c r="E38" s="1214"/>
      <c r="F38" s="1214"/>
      <c r="G38" s="1214"/>
      <c r="H38" s="1214"/>
      <c r="I38" s="1214"/>
      <c r="J38" s="1214"/>
      <c r="K38" s="1214"/>
      <c r="L38" s="1214"/>
      <c r="M38" s="1214"/>
      <c r="N38" s="1214"/>
      <c r="O38" s="1214"/>
      <c r="P38" s="1214"/>
      <c r="Q38" s="1214"/>
      <c r="R38" s="1214"/>
      <c r="S38" s="1214"/>
      <c r="T38" s="1214"/>
      <c r="U38" s="1214"/>
      <c r="V38" s="1214"/>
      <c r="W38" s="1214"/>
      <c r="X38" s="1214"/>
      <c r="Y38" s="1214"/>
      <c r="Z38" s="1214"/>
      <c r="AA38" s="1214"/>
      <c r="AB38" s="1214"/>
      <c r="AC38" s="1215"/>
      <c r="AD38" s="1216"/>
      <c r="AE38" s="1217"/>
      <c r="AF38" s="1217"/>
      <c r="AG38" s="1217"/>
      <c r="AH38" s="1218"/>
      <c r="AI38" s="797"/>
      <c r="AJ38" s="759"/>
      <c r="AK38" s="759"/>
      <c r="AL38" s="759"/>
      <c r="AM38" s="759"/>
      <c r="AN38" s="759"/>
    </row>
    <row r="39" spans="1:40" ht="15" customHeight="1">
      <c r="A39" s="805"/>
      <c r="B39" s="806"/>
      <c r="C39" s="1213"/>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5"/>
      <c r="AD39" s="1216"/>
      <c r="AE39" s="1217"/>
      <c r="AF39" s="1217"/>
      <c r="AG39" s="1217"/>
      <c r="AH39" s="1218"/>
      <c r="AI39" s="797"/>
      <c r="AJ39" s="759"/>
      <c r="AK39" s="759"/>
      <c r="AL39" s="759"/>
      <c r="AM39" s="759"/>
      <c r="AN39" s="759"/>
    </row>
    <row r="40" spans="1:40" ht="15" customHeight="1">
      <c r="A40" s="805"/>
      <c r="B40" s="806"/>
      <c r="C40" s="1213"/>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5"/>
      <c r="AD40" s="1216"/>
      <c r="AE40" s="1217"/>
      <c r="AF40" s="1217"/>
      <c r="AG40" s="1217"/>
      <c r="AH40" s="1218"/>
      <c r="AI40" s="797"/>
      <c r="AJ40" s="759"/>
      <c r="AK40" s="759"/>
      <c r="AL40" s="759"/>
      <c r="AM40" s="759"/>
      <c r="AN40" s="759"/>
    </row>
    <row r="41" spans="1:40" ht="15" customHeight="1">
      <c r="A41" s="805"/>
      <c r="B41" s="806"/>
      <c r="C41" s="1213"/>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5"/>
      <c r="AD41" s="1216"/>
      <c r="AE41" s="1217"/>
      <c r="AF41" s="1217"/>
      <c r="AG41" s="1217"/>
      <c r="AH41" s="1218"/>
      <c r="AI41" s="797"/>
      <c r="AJ41" s="759"/>
      <c r="AK41" s="759"/>
      <c r="AL41" s="759"/>
      <c r="AM41" s="759"/>
      <c r="AN41" s="759"/>
    </row>
    <row r="42" spans="1:40" ht="15" customHeight="1">
      <c r="A42" s="805"/>
      <c r="B42" s="806"/>
      <c r="C42" s="1219"/>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1"/>
      <c r="AD42" s="1216"/>
      <c r="AE42" s="1217"/>
      <c r="AF42" s="1217"/>
      <c r="AG42" s="1217"/>
      <c r="AH42" s="1218"/>
      <c r="AI42" s="797"/>
      <c r="AJ42" s="759"/>
      <c r="AK42" s="759"/>
      <c r="AL42" s="759"/>
      <c r="AM42" s="759"/>
      <c r="AN42" s="759"/>
    </row>
    <row r="43" spans="1:40" ht="15" customHeight="1">
      <c r="A43" s="805"/>
      <c r="B43" s="806"/>
      <c r="C43" s="1222" t="s">
        <v>2083</v>
      </c>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819"/>
      <c r="AD43" s="1223">
        <f>SUM(AD37:AE42)</f>
        <v>0</v>
      </c>
      <c r="AE43" s="1224"/>
      <c r="AF43" s="1224"/>
      <c r="AG43" s="1224"/>
      <c r="AH43" s="1224"/>
      <c r="AI43" s="820"/>
      <c r="AJ43" s="759"/>
      <c r="AK43" s="759"/>
      <c r="AL43" s="759"/>
      <c r="AM43" s="759"/>
      <c r="AN43" s="759"/>
    </row>
    <row r="44" spans="1:40" ht="3" customHeight="1">
      <c r="A44" s="805"/>
      <c r="B44" s="821"/>
      <c r="C44" s="822"/>
      <c r="D44" s="822"/>
      <c r="E44" s="822"/>
      <c r="F44" s="822"/>
      <c r="G44" s="822"/>
      <c r="H44" s="822"/>
      <c r="I44" s="822"/>
      <c r="J44" s="822"/>
      <c r="K44" s="822"/>
      <c r="L44" s="822"/>
      <c r="M44" s="822"/>
      <c r="N44" s="822"/>
      <c r="O44" s="823"/>
      <c r="P44" s="823"/>
      <c r="Q44" s="823"/>
      <c r="R44" s="823"/>
      <c r="S44" s="823"/>
      <c r="T44" s="823"/>
      <c r="U44" s="823"/>
      <c r="V44" s="823"/>
      <c r="W44" s="823"/>
      <c r="X44" s="823"/>
      <c r="Y44" s="823"/>
      <c r="Z44" s="823"/>
      <c r="AA44" s="823"/>
      <c r="AB44" s="823"/>
      <c r="AC44" s="823"/>
      <c r="AD44" s="823"/>
      <c r="AE44" s="823"/>
      <c r="AF44" s="823"/>
      <c r="AG44" s="823"/>
      <c r="AH44" s="823"/>
      <c r="AI44" s="824"/>
      <c r="AJ44" s="759"/>
      <c r="AK44" s="759"/>
      <c r="AL44" s="759"/>
      <c r="AM44" s="759"/>
      <c r="AN44" s="759"/>
    </row>
    <row r="45" spans="1:40" ht="26.1" customHeight="1">
      <c r="A45" s="805"/>
      <c r="B45" s="825"/>
      <c r="C45" s="1210" t="s">
        <v>2084</v>
      </c>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826"/>
      <c r="AJ45" s="759"/>
      <c r="AK45" s="759"/>
      <c r="AL45" s="759"/>
      <c r="AM45" s="759"/>
      <c r="AN45" s="759"/>
    </row>
    <row r="46" spans="1:40" ht="6" customHeight="1">
      <c r="A46" s="806"/>
      <c r="B46" s="806"/>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759"/>
      <c r="AJ46" s="759"/>
      <c r="AK46" s="759"/>
      <c r="AL46" s="759"/>
      <c r="AM46" s="759"/>
      <c r="AN46" s="759"/>
    </row>
    <row r="47" spans="1:40" ht="15" customHeight="1">
      <c r="A47" s="806"/>
      <c r="B47" s="806"/>
      <c r="C47" s="1211" t="s">
        <v>2085</v>
      </c>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759"/>
      <c r="AJ47" s="759"/>
      <c r="AK47" s="759"/>
      <c r="AL47" s="759"/>
      <c r="AM47" s="759"/>
      <c r="AN47" s="759"/>
    </row>
    <row r="48" spans="1:40" ht="8.1" customHeight="1">
      <c r="A48" s="806"/>
      <c r="B48" s="806"/>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759"/>
      <c r="AJ48" s="759"/>
      <c r="AK48" s="759"/>
      <c r="AL48" s="759"/>
      <c r="AM48" s="759"/>
      <c r="AN48" s="759"/>
    </row>
    <row r="49" spans="1:40" ht="30" customHeight="1">
      <c r="A49" s="806"/>
      <c r="B49" s="806"/>
      <c r="C49" s="1211" t="s">
        <v>2086</v>
      </c>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759"/>
      <c r="AJ49" s="759"/>
      <c r="AK49" s="759"/>
      <c r="AL49" s="759"/>
      <c r="AM49" s="759"/>
      <c r="AN49" s="759"/>
    </row>
    <row r="50" spans="1:40" ht="5.0999999999999996" customHeight="1">
      <c r="A50" s="806"/>
      <c r="B50" s="806"/>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759"/>
      <c r="AJ50" s="759"/>
      <c r="AK50" s="759"/>
      <c r="AL50" s="759"/>
      <c r="AM50" s="759"/>
      <c r="AN50" s="759"/>
    </row>
    <row r="51" spans="1:40" ht="15" customHeight="1">
      <c r="A51" s="806"/>
      <c r="B51" s="806"/>
      <c r="C51" s="1212" t="s">
        <v>2087</v>
      </c>
      <c r="D51" s="1212"/>
      <c r="E51" s="1212"/>
      <c r="F51" s="1212"/>
      <c r="G51" s="1212"/>
      <c r="H51" s="1212"/>
      <c r="I51" s="1212"/>
      <c r="J51" s="1212"/>
      <c r="K51" s="1212"/>
      <c r="L51" s="1212"/>
      <c r="M51" s="1212" t="s">
        <v>2088</v>
      </c>
      <c r="N51" s="1212"/>
      <c r="O51" s="1212"/>
      <c r="P51" s="1212"/>
      <c r="Q51" s="1212"/>
      <c r="R51" s="1212"/>
      <c r="S51" s="1212"/>
      <c r="T51" s="1212"/>
      <c r="U51" s="1212"/>
      <c r="V51" s="1212"/>
      <c r="W51" s="1212" t="s">
        <v>2089</v>
      </c>
      <c r="X51" s="1212"/>
      <c r="Y51" s="1212"/>
      <c r="Z51" s="1212"/>
      <c r="AA51" s="1212"/>
      <c r="AB51" s="1212"/>
      <c r="AC51" s="1212"/>
      <c r="AD51" s="1212"/>
      <c r="AE51" s="1212"/>
      <c r="AF51" s="1212"/>
      <c r="AG51" s="818"/>
      <c r="AH51" s="818"/>
      <c r="AI51" s="759"/>
      <c r="AJ51" s="759"/>
      <c r="AK51" s="759"/>
      <c r="AL51" s="759"/>
      <c r="AM51" s="759"/>
      <c r="AN51" s="759"/>
    </row>
    <row r="52" spans="1:40" ht="15" customHeight="1">
      <c r="A52" s="806"/>
      <c r="B52" s="806"/>
      <c r="C52" s="1202"/>
      <c r="D52" s="1202"/>
      <c r="E52" s="1202"/>
      <c r="F52" s="1202"/>
      <c r="G52" s="1202"/>
      <c r="H52" s="1202"/>
      <c r="I52" s="1202"/>
      <c r="J52" s="1202"/>
      <c r="K52" s="1202"/>
      <c r="L52" s="1202"/>
      <c r="M52" s="1203"/>
      <c r="N52" s="1203"/>
      <c r="O52" s="1203"/>
      <c r="P52" s="1203"/>
      <c r="Q52" s="1203"/>
      <c r="R52" s="1203"/>
      <c r="S52" s="1203"/>
      <c r="T52" s="1203"/>
      <c r="U52" s="1203"/>
      <c r="V52" s="1203"/>
      <c r="W52" s="1204"/>
      <c r="X52" s="1204"/>
      <c r="Y52" s="1204"/>
      <c r="Z52" s="1204"/>
      <c r="AA52" s="1204"/>
      <c r="AB52" s="1204"/>
      <c r="AC52" s="1204"/>
      <c r="AD52" s="1204"/>
      <c r="AE52" s="1204"/>
      <c r="AF52" s="1204"/>
      <c r="AG52" s="818"/>
      <c r="AH52" s="818"/>
      <c r="AI52" s="759"/>
      <c r="AJ52" s="759"/>
      <c r="AK52" s="759"/>
      <c r="AL52" s="759"/>
      <c r="AM52" s="759"/>
      <c r="AN52" s="759"/>
    </row>
    <row r="53" spans="1:40" ht="15" customHeight="1">
      <c r="A53" s="806"/>
      <c r="B53" s="806"/>
      <c r="C53" s="1202"/>
      <c r="D53" s="1202"/>
      <c r="E53" s="1202"/>
      <c r="F53" s="1202"/>
      <c r="G53" s="1202"/>
      <c r="H53" s="1202"/>
      <c r="I53" s="1202"/>
      <c r="J53" s="1202"/>
      <c r="K53" s="1202"/>
      <c r="L53" s="1202"/>
      <c r="M53" s="1203"/>
      <c r="N53" s="1203"/>
      <c r="O53" s="1203"/>
      <c r="P53" s="1203"/>
      <c r="Q53" s="1203"/>
      <c r="R53" s="1203"/>
      <c r="S53" s="1203"/>
      <c r="T53" s="1203"/>
      <c r="U53" s="1203"/>
      <c r="V53" s="1203"/>
      <c r="W53" s="1204"/>
      <c r="X53" s="1204"/>
      <c r="Y53" s="1204"/>
      <c r="Z53" s="1204"/>
      <c r="AA53" s="1204"/>
      <c r="AB53" s="1204"/>
      <c r="AC53" s="1204"/>
      <c r="AD53" s="1204"/>
      <c r="AE53" s="1204"/>
      <c r="AF53" s="1204"/>
      <c r="AG53" s="818"/>
      <c r="AH53" s="818"/>
      <c r="AI53" s="759"/>
      <c r="AJ53" s="759"/>
      <c r="AK53" s="759"/>
      <c r="AL53" s="759"/>
      <c r="AM53" s="759"/>
      <c r="AN53" s="759"/>
    </row>
    <row r="54" spans="1:40" ht="15" customHeight="1">
      <c r="A54" s="806"/>
      <c r="B54" s="806"/>
      <c r="C54" s="1202"/>
      <c r="D54" s="1202"/>
      <c r="E54" s="1202"/>
      <c r="F54" s="1202"/>
      <c r="G54" s="1202"/>
      <c r="H54" s="1202"/>
      <c r="I54" s="1202"/>
      <c r="J54" s="1202"/>
      <c r="K54" s="1202"/>
      <c r="L54" s="1202"/>
      <c r="M54" s="1203"/>
      <c r="N54" s="1203"/>
      <c r="O54" s="1203"/>
      <c r="P54" s="1203"/>
      <c r="Q54" s="1203"/>
      <c r="R54" s="1203"/>
      <c r="S54" s="1203"/>
      <c r="T54" s="1203"/>
      <c r="U54" s="1203"/>
      <c r="V54" s="1203"/>
      <c r="W54" s="1204"/>
      <c r="X54" s="1204"/>
      <c r="Y54" s="1204"/>
      <c r="Z54" s="1204"/>
      <c r="AA54" s="1204"/>
      <c r="AB54" s="1204"/>
      <c r="AC54" s="1204"/>
      <c r="AD54" s="1204"/>
      <c r="AE54" s="1204"/>
      <c r="AF54" s="1204"/>
      <c r="AG54" s="818"/>
      <c r="AH54" s="818"/>
      <c r="AI54" s="759"/>
      <c r="AJ54" s="759"/>
      <c r="AK54" s="759"/>
      <c r="AL54" s="759"/>
      <c r="AM54" s="759"/>
      <c r="AN54" s="759"/>
    </row>
    <row r="55" spans="1:40" ht="15" customHeight="1">
      <c r="A55" s="806"/>
      <c r="B55" s="806"/>
      <c r="C55" s="1202"/>
      <c r="D55" s="1202"/>
      <c r="E55" s="1202"/>
      <c r="F55" s="1202"/>
      <c r="G55" s="1202"/>
      <c r="H55" s="1202"/>
      <c r="I55" s="1202"/>
      <c r="J55" s="1202"/>
      <c r="K55" s="1202"/>
      <c r="L55" s="1202"/>
      <c r="M55" s="1203"/>
      <c r="N55" s="1203"/>
      <c r="O55" s="1203"/>
      <c r="P55" s="1203"/>
      <c r="Q55" s="1203"/>
      <c r="R55" s="1203"/>
      <c r="S55" s="1203"/>
      <c r="T55" s="1203"/>
      <c r="U55" s="1203"/>
      <c r="V55" s="1203"/>
      <c r="W55" s="1204"/>
      <c r="X55" s="1204"/>
      <c r="Y55" s="1204"/>
      <c r="Z55" s="1204"/>
      <c r="AA55" s="1204"/>
      <c r="AB55" s="1204"/>
      <c r="AC55" s="1204"/>
      <c r="AD55" s="1204"/>
      <c r="AE55" s="1204"/>
      <c r="AF55" s="1204"/>
      <c r="AG55" s="818"/>
      <c r="AH55" s="818"/>
      <c r="AI55" s="759"/>
      <c r="AJ55" s="759"/>
      <c r="AK55" s="759"/>
      <c r="AL55" s="759"/>
      <c r="AM55" s="759"/>
      <c r="AN55" s="759"/>
    </row>
    <row r="56" spans="1:40" ht="15" customHeight="1">
      <c r="A56" s="806"/>
      <c r="B56" s="806"/>
      <c r="C56" s="1202"/>
      <c r="D56" s="1202"/>
      <c r="E56" s="1202"/>
      <c r="F56" s="1202"/>
      <c r="G56" s="1202"/>
      <c r="H56" s="1202"/>
      <c r="I56" s="1202"/>
      <c r="J56" s="1202"/>
      <c r="K56" s="1202"/>
      <c r="L56" s="1202"/>
      <c r="M56" s="1203"/>
      <c r="N56" s="1203"/>
      <c r="O56" s="1203"/>
      <c r="P56" s="1203"/>
      <c r="Q56" s="1203"/>
      <c r="R56" s="1203"/>
      <c r="S56" s="1203"/>
      <c r="T56" s="1203"/>
      <c r="U56" s="1203"/>
      <c r="V56" s="1203"/>
      <c r="W56" s="1204"/>
      <c r="X56" s="1204"/>
      <c r="Y56" s="1204"/>
      <c r="Z56" s="1204"/>
      <c r="AA56" s="1204"/>
      <c r="AB56" s="1204"/>
      <c r="AC56" s="1204"/>
      <c r="AD56" s="1204"/>
      <c r="AE56" s="1204"/>
      <c r="AF56" s="1204"/>
      <c r="AG56" s="818"/>
      <c r="AH56" s="818"/>
      <c r="AI56" s="759"/>
      <c r="AJ56" s="759"/>
      <c r="AK56" s="759"/>
      <c r="AL56" s="759"/>
      <c r="AM56" s="759"/>
      <c r="AN56" s="759"/>
    </row>
    <row r="57" spans="1:40" ht="15" customHeight="1">
      <c r="A57" s="806"/>
      <c r="B57" s="806"/>
      <c r="C57" s="1202"/>
      <c r="D57" s="1202"/>
      <c r="E57" s="1202"/>
      <c r="F57" s="1202"/>
      <c r="G57" s="1202"/>
      <c r="H57" s="1202"/>
      <c r="I57" s="1202"/>
      <c r="J57" s="1202"/>
      <c r="K57" s="1202"/>
      <c r="L57" s="1202"/>
      <c r="M57" s="1203"/>
      <c r="N57" s="1203"/>
      <c r="O57" s="1203"/>
      <c r="P57" s="1203"/>
      <c r="Q57" s="1203"/>
      <c r="R57" s="1203"/>
      <c r="S57" s="1203"/>
      <c r="T57" s="1203"/>
      <c r="U57" s="1203"/>
      <c r="V57" s="1203"/>
      <c r="W57" s="1204"/>
      <c r="X57" s="1204"/>
      <c r="Y57" s="1204"/>
      <c r="Z57" s="1204"/>
      <c r="AA57" s="1204"/>
      <c r="AB57" s="1204"/>
      <c r="AC57" s="1204"/>
      <c r="AD57" s="1204"/>
      <c r="AE57" s="1204"/>
      <c r="AF57" s="1204"/>
      <c r="AG57" s="818"/>
      <c r="AH57" s="818"/>
      <c r="AI57" s="759"/>
      <c r="AJ57" s="759"/>
      <c r="AK57" s="759"/>
      <c r="AL57" s="759"/>
      <c r="AM57" s="759"/>
      <c r="AN57" s="759"/>
    </row>
    <row r="58" spans="1:40" ht="15" customHeight="1">
      <c r="A58" s="806"/>
      <c r="B58" s="806"/>
      <c r="C58" s="1202"/>
      <c r="D58" s="1202"/>
      <c r="E58" s="1202"/>
      <c r="F58" s="1202"/>
      <c r="G58" s="1202"/>
      <c r="H58" s="1202"/>
      <c r="I58" s="1202"/>
      <c r="J58" s="1202"/>
      <c r="K58" s="1202"/>
      <c r="L58" s="1202"/>
      <c r="M58" s="1203"/>
      <c r="N58" s="1203"/>
      <c r="O58" s="1203"/>
      <c r="P58" s="1203"/>
      <c r="Q58" s="1203"/>
      <c r="R58" s="1203"/>
      <c r="S58" s="1203"/>
      <c r="T58" s="1203"/>
      <c r="U58" s="1203"/>
      <c r="V58" s="1203"/>
      <c r="W58" s="1204"/>
      <c r="X58" s="1204"/>
      <c r="Y58" s="1204"/>
      <c r="Z58" s="1204"/>
      <c r="AA58" s="1204"/>
      <c r="AB58" s="1204"/>
      <c r="AC58" s="1204"/>
      <c r="AD58" s="1204"/>
      <c r="AE58" s="1204"/>
      <c r="AF58" s="1204"/>
      <c r="AG58" s="818"/>
      <c r="AH58" s="818"/>
      <c r="AI58" s="759"/>
      <c r="AJ58" s="759"/>
      <c r="AK58" s="759"/>
      <c r="AL58" s="759"/>
      <c r="AM58" s="759"/>
      <c r="AN58" s="759"/>
    </row>
    <row r="59" spans="1:40" ht="15" customHeight="1">
      <c r="A59" s="806"/>
      <c r="B59" s="806"/>
      <c r="C59" s="1202"/>
      <c r="D59" s="1202"/>
      <c r="E59" s="1202"/>
      <c r="F59" s="1202"/>
      <c r="G59" s="1202"/>
      <c r="H59" s="1202"/>
      <c r="I59" s="1202"/>
      <c r="J59" s="1202"/>
      <c r="K59" s="1202"/>
      <c r="L59" s="1202"/>
      <c r="M59" s="1203"/>
      <c r="N59" s="1203"/>
      <c r="O59" s="1203"/>
      <c r="P59" s="1203"/>
      <c r="Q59" s="1203"/>
      <c r="R59" s="1203"/>
      <c r="S59" s="1203"/>
      <c r="T59" s="1203"/>
      <c r="U59" s="1203"/>
      <c r="V59" s="1203"/>
      <c r="W59" s="1204"/>
      <c r="X59" s="1204"/>
      <c r="Y59" s="1204"/>
      <c r="Z59" s="1204"/>
      <c r="AA59" s="1204"/>
      <c r="AB59" s="1204"/>
      <c r="AC59" s="1204"/>
      <c r="AD59" s="1204"/>
      <c r="AE59" s="1204"/>
      <c r="AF59" s="1204"/>
      <c r="AG59" s="818"/>
      <c r="AH59" s="818"/>
      <c r="AI59" s="759"/>
      <c r="AJ59" s="759"/>
      <c r="AK59" s="759"/>
      <c r="AL59" s="759"/>
      <c r="AM59" s="759"/>
      <c r="AN59" s="759"/>
    </row>
    <row r="60" spans="1:40" ht="15" customHeight="1">
      <c r="A60" s="806"/>
      <c r="B60" s="806"/>
      <c r="C60" s="1202"/>
      <c r="D60" s="1202"/>
      <c r="E60" s="1202"/>
      <c r="F60" s="1202"/>
      <c r="G60" s="1202"/>
      <c r="H60" s="1202"/>
      <c r="I60" s="1202"/>
      <c r="J60" s="1202"/>
      <c r="K60" s="1202"/>
      <c r="L60" s="1202"/>
      <c r="M60" s="1203"/>
      <c r="N60" s="1203"/>
      <c r="O60" s="1203"/>
      <c r="P60" s="1203"/>
      <c r="Q60" s="1203"/>
      <c r="R60" s="1203"/>
      <c r="S60" s="1203"/>
      <c r="T60" s="1203"/>
      <c r="U60" s="1203"/>
      <c r="V60" s="1203"/>
      <c r="W60" s="1204"/>
      <c r="X60" s="1204"/>
      <c r="Y60" s="1204"/>
      <c r="Z60" s="1204"/>
      <c r="AA60" s="1204"/>
      <c r="AB60" s="1204"/>
      <c r="AC60" s="1204"/>
      <c r="AD60" s="1204"/>
      <c r="AE60" s="1204"/>
      <c r="AF60" s="1204"/>
      <c r="AG60" s="818"/>
      <c r="AH60" s="818"/>
      <c r="AI60" s="759"/>
      <c r="AJ60" s="759"/>
      <c r="AK60" s="759"/>
      <c r="AL60" s="759"/>
      <c r="AM60" s="759"/>
      <c r="AN60" s="759"/>
    </row>
    <row r="61" spans="1:40" ht="15" customHeight="1">
      <c r="A61" s="806"/>
      <c r="B61" s="806"/>
      <c r="C61" s="1205" t="s">
        <v>2090</v>
      </c>
      <c r="D61" s="1206"/>
      <c r="E61" s="1206"/>
      <c r="F61" s="1206"/>
      <c r="G61" s="1206"/>
      <c r="H61" s="1206"/>
      <c r="I61" s="1206"/>
      <c r="J61" s="1206"/>
      <c r="K61" s="1206"/>
      <c r="L61" s="1206"/>
      <c r="M61" s="1206"/>
      <c r="N61" s="1206"/>
      <c r="O61" s="1206"/>
      <c r="P61" s="1206"/>
      <c r="Q61" s="1206"/>
      <c r="R61" s="1206"/>
      <c r="S61" s="1206"/>
      <c r="T61" s="1206"/>
      <c r="U61" s="1206"/>
      <c r="V61" s="1207"/>
      <c r="W61" s="1208">
        <f>SUM(W52:W60)</f>
        <v>0</v>
      </c>
      <c r="X61" s="1208"/>
      <c r="Y61" s="1208"/>
      <c r="Z61" s="1208"/>
      <c r="AA61" s="1208"/>
      <c r="AB61" s="1208"/>
      <c r="AC61" s="1208"/>
      <c r="AD61" s="1208"/>
      <c r="AE61" s="1208"/>
      <c r="AF61" s="1208"/>
      <c r="AG61" s="818"/>
      <c r="AH61" s="818"/>
      <c r="AI61" s="759"/>
      <c r="AJ61" s="759"/>
      <c r="AK61" s="759"/>
      <c r="AL61" s="759"/>
      <c r="AM61" s="759"/>
      <c r="AN61" s="759"/>
    </row>
    <row r="62" spans="1:40" ht="15" customHeight="1">
      <c r="A62" s="806"/>
      <c r="B62" s="806"/>
      <c r="C62" s="1205" t="s">
        <v>2091</v>
      </c>
      <c r="D62" s="1206"/>
      <c r="E62" s="1206"/>
      <c r="F62" s="1206"/>
      <c r="G62" s="1206"/>
      <c r="H62" s="1206"/>
      <c r="I62" s="1206"/>
      <c r="J62" s="1206"/>
      <c r="K62" s="1206"/>
      <c r="L62" s="1206"/>
      <c r="M62" s="1206"/>
      <c r="N62" s="1206"/>
      <c r="O62" s="1206"/>
      <c r="P62" s="1206"/>
      <c r="Q62" s="1206"/>
      <c r="R62" s="1206"/>
      <c r="S62" s="1206"/>
      <c r="T62" s="1206"/>
      <c r="U62" s="1206"/>
      <c r="V62" s="1207"/>
      <c r="W62" s="1209"/>
      <c r="X62" s="1209"/>
      <c r="Y62" s="1209"/>
      <c r="Z62" s="1209"/>
      <c r="AA62" s="1209"/>
      <c r="AB62" s="1209"/>
      <c r="AC62" s="1209"/>
      <c r="AD62" s="1209"/>
      <c r="AE62" s="1209"/>
      <c r="AF62" s="1209"/>
      <c r="AG62" s="818"/>
      <c r="AH62" s="818"/>
      <c r="AI62" s="759"/>
      <c r="AJ62" s="759"/>
      <c r="AK62" s="759"/>
      <c r="AL62" s="759"/>
      <c r="AM62" s="759"/>
      <c r="AN62" s="759"/>
    </row>
    <row r="63" spans="1:40" ht="15" customHeight="1">
      <c r="A63" s="806"/>
      <c r="B63" s="806"/>
      <c r="C63" s="1200"/>
      <c r="D63" s="1200"/>
      <c r="E63" s="1200"/>
      <c r="F63" s="1200"/>
      <c r="G63" s="1200"/>
      <c r="H63" s="1200"/>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759"/>
      <c r="AJ63" s="759"/>
      <c r="AK63" s="759"/>
      <c r="AL63" s="759"/>
      <c r="AM63" s="759"/>
      <c r="AN63" s="759"/>
    </row>
    <row r="64" spans="1:40" ht="15" customHeight="1">
      <c r="A64" s="759"/>
      <c r="B64" s="759"/>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759"/>
      <c r="AK64" s="759"/>
      <c r="AL64" s="759"/>
      <c r="AM64" s="759"/>
      <c r="AN64" s="759"/>
    </row>
    <row r="65" spans="1:40" ht="15" customHeight="1">
      <c r="A65" s="759"/>
      <c r="B65" s="759"/>
      <c r="C65" s="1201" t="s">
        <v>2092</v>
      </c>
      <c r="D65" s="1201"/>
      <c r="E65" s="1201"/>
      <c r="F65" s="1201"/>
      <c r="G65" s="1201"/>
      <c r="H65" s="1201"/>
      <c r="I65" s="1201"/>
      <c r="J65" s="1201"/>
      <c r="K65" s="1201"/>
      <c r="L65" s="1201"/>
      <c r="M65" s="1201"/>
      <c r="N65" s="1201"/>
      <c r="O65" s="1201"/>
      <c r="P65" s="827"/>
      <c r="Q65" s="827"/>
      <c r="R65" s="827"/>
      <c r="S65" s="827"/>
      <c r="T65" s="827"/>
      <c r="U65" s="827"/>
      <c r="V65" s="827"/>
      <c r="W65" s="827"/>
      <c r="X65" s="827"/>
      <c r="Y65" s="828" t="s">
        <v>2093</v>
      </c>
      <c r="Z65" s="827"/>
      <c r="AA65" s="827"/>
      <c r="AB65" s="827"/>
      <c r="AC65" s="827"/>
      <c r="AD65" s="827"/>
      <c r="AE65" s="827"/>
      <c r="AF65" s="827"/>
      <c r="AG65" s="827"/>
      <c r="AH65" s="827"/>
      <c r="AI65" s="827"/>
      <c r="AJ65" s="759"/>
      <c r="AK65" s="759"/>
      <c r="AL65" s="759"/>
      <c r="AM65" s="759"/>
      <c r="AN65" s="759"/>
    </row>
    <row r="66" spans="1:40" ht="15" customHeight="1">
      <c r="A66" s="829"/>
      <c r="B66" s="829"/>
      <c r="C66" s="827"/>
      <c r="D66" s="787"/>
      <c r="E66" s="787"/>
      <c r="F66" s="787"/>
      <c r="G66" s="787"/>
      <c r="H66" s="787"/>
      <c r="I66" s="787"/>
      <c r="J66" s="787"/>
      <c r="K66" s="787"/>
      <c r="L66" s="787"/>
      <c r="M66" s="787"/>
      <c r="N66" s="787"/>
      <c r="O66" s="787"/>
      <c r="P66" s="787"/>
      <c r="Q66" s="787"/>
      <c r="R66" s="787"/>
      <c r="S66" s="787"/>
      <c r="T66" s="787"/>
      <c r="U66" s="787"/>
      <c r="V66" s="787"/>
      <c r="W66" s="787"/>
      <c r="X66" s="787"/>
      <c r="Y66" s="759"/>
      <c r="Z66" s="787"/>
      <c r="AA66" s="787"/>
      <c r="AB66" s="787"/>
      <c r="AC66" s="787"/>
      <c r="AD66" s="787"/>
      <c r="AE66" s="787"/>
      <c r="AF66" s="787"/>
      <c r="AG66" s="787"/>
      <c r="AH66" s="787"/>
      <c r="AI66" s="759"/>
      <c r="AJ66" s="759"/>
      <c r="AK66" s="759"/>
      <c r="AL66" s="759"/>
      <c r="AM66" s="759"/>
      <c r="AN66" s="759"/>
    </row>
    <row r="67" spans="1:40" ht="15" customHeight="1">
      <c r="A67" s="759"/>
      <c r="B67" s="830"/>
      <c r="C67" s="827"/>
      <c r="D67" s="827"/>
      <c r="E67" s="827"/>
      <c r="F67" s="827"/>
      <c r="G67" s="827"/>
      <c r="H67" s="827"/>
      <c r="I67" s="827"/>
      <c r="J67" s="827"/>
      <c r="K67" s="827"/>
      <c r="L67" s="827"/>
      <c r="M67" s="827"/>
      <c r="N67" s="827"/>
      <c r="O67" s="827"/>
      <c r="P67" s="827"/>
      <c r="Q67" s="827"/>
      <c r="R67" s="827"/>
      <c r="S67" s="827"/>
      <c r="T67" s="827"/>
      <c r="U67" s="827"/>
      <c r="V67" s="827"/>
      <c r="W67" s="827"/>
      <c r="X67" s="827"/>
      <c r="Y67" s="759"/>
      <c r="Z67" s="827"/>
      <c r="AA67" s="827"/>
      <c r="AB67" s="827"/>
      <c r="AC67" s="827"/>
      <c r="AD67" s="827"/>
      <c r="AE67" s="827"/>
      <c r="AF67" s="827"/>
      <c r="AG67" s="827"/>
      <c r="AH67" s="827"/>
      <c r="AI67" s="827"/>
      <c r="AJ67" s="759"/>
      <c r="AK67" s="759"/>
      <c r="AL67" s="759"/>
      <c r="AM67" s="759"/>
      <c r="AN67" s="759"/>
    </row>
    <row r="68" spans="1:40" ht="15" customHeight="1">
      <c r="A68" s="759"/>
      <c r="B68" s="829"/>
      <c r="C68" s="831"/>
      <c r="D68" s="832"/>
      <c r="E68" s="832"/>
      <c r="F68" s="832"/>
      <c r="G68" s="832"/>
      <c r="H68" s="832"/>
      <c r="I68" s="832"/>
      <c r="J68" s="832"/>
      <c r="K68" s="832"/>
      <c r="L68" s="832"/>
      <c r="M68" s="832"/>
      <c r="N68" s="832"/>
      <c r="O68" s="832"/>
      <c r="P68" s="832"/>
      <c r="Q68" s="832"/>
      <c r="R68" s="832"/>
      <c r="S68" s="832"/>
      <c r="T68" s="832"/>
      <c r="U68" s="832"/>
      <c r="V68" s="832"/>
      <c r="W68" s="832"/>
      <c r="X68" s="832"/>
      <c r="Y68" s="759"/>
      <c r="Z68" s="832"/>
      <c r="AA68" s="759"/>
      <c r="AB68" s="832"/>
      <c r="AC68" s="832"/>
      <c r="AD68" s="832"/>
      <c r="AE68" s="832"/>
      <c r="AF68" s="832"/>
      <c r="AG68" s="832"/>
      <c r="AH68" s="832"/>
      <c r="AI68" s="832"/>
      <c r="AJ68" s="759"/>
      <c r="AK68" s="759"/>
      <c r="AL68" s="759"/>
      <c r="AM68" s="759"/>
      <c r="AN68" s="759"/>
    </row>
    <row r="69" spans="1:40" ht="15" customHeight="1">
      <c r="A69" s="759"/>
      <c r="B69" s="759"/>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row>
    <row r="70" spans="1:40" ht="15" customHeight="1">
      <c r="A70" s="759"/>
      <c r="B70" s="759"/>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row>
    <row r="71" spans="1:40" ht="15" customHeight="1">
      <c r="A71" s="759"/>
      <c r="B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row>
    <row r="72" spans="1:40" ht="15" customHeight="1">
      <c r="A72" s="759"/>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row>
    <row r="73" spans="1:40" ht="15" customHeight="1">
      <c r="A73" s="759"/>
      <c r="B73" s="759"/>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row>
    <row r="74" spans="1:40" ht="15" customHeight="1">
      <c r="A74" s="759"/>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row>
    <row r="75" spans="1:40" ht="15" customHeight="1">
      <c r="A75" s="759"/>
      <c r="B75" s="759"/>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row>
    <row r="76" spans="1:40" ht="15" customHeight="1">
      <c r="A76" s="759"/>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row>
    <row r="77" spans="1:40" ht="15" customHeight="1">
      <c r="A77" s="759"/>
      <c r="B77" s="759"/>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row>
    <row r="78" spans="1:40" ht="15" customHeight="1">
      <c r="A78" s="759"/>
      <c r="B78" s="759"/>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row>
    <row r="79" spans="1:40" ht="15" customHeight="1">
      <c r="A79" s="759"/>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row>
    <row r="80" spans="1:40" ht="15" customHeight="1">
      <c r="A80" s="759"/>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row>
    <row r="81" spans="1:40" ht="15" customHeight="1">
      <c r="A81" s="759"/>
      <c r="B81" s="759"/>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row>
    <row r="82" spans="1:40" ht="15" customHeight="1">
      <c r="A82" s="759"/>
      <c r="B82" s="759"/>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row>
    <row r="83" spans="1:40" ht="15" customHeight="1">
      <c r="A83" s="759"/>
      <c r="B83" s="759"/>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row>
    <row r="84" spans="1:40" ht="15" customHeight="1">
      <c r="A84" s="759"/>
      <c r="B84" s="759"/>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row>
    <row r="85" spans="1:40" ht="15" customHeight="1">
      <c r="A85" s="759"/>
      <c r="B85" s="759"/>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row>
    <row r="86" spans="1:40" ht="15" customHeight="1">
      <c r="A86" s="759"/>
      <c r="B86" s="759"/>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row>
    <row r="87" spans="1:40" ht="15" customHeight="1">
      <c r="A87" s="759"/>
      <c r="B87" s="759"/>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row>
    <row r="88" spans="1:40" ht="15" customHeight="1">
      <c r="A88" s="759"/>
      <c r="B88" s="759"/>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row>
    <row r="89" spans="1:40" ht="15" customHeight="1">
      <c r="A89" s="759"/>
      <c r="B89" s="759"/>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row>
    <row r="90" spans="1:40" ht="15" customHeight="1">
      <c r="A90" s="759"/>
      <c r="B90" s="759"/>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row>
    <row r="91" spans="1:40" ht="15" customHeight="1">
      <c r="A91" s="759"/>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row>
    <row r="92" spans="1:40" ht="15" customHeight="1">
      <c r="A92" s="759"/>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row>
    <row r="93" spans="1:40" ht="15" customHeight="1">
      <c r="A93" s="759"/>
      <c r="B93" s="759"/>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row>
    <row r="94" spans="1:40" ht="15" customHeight="1">
      <c r="A94" s="759"/>
      <c r="B94" s="759"/>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row>
    <row r="95" spans="1:40" ht="15" customHeight="1">
      <c r="A95" s="759"/>
      <c r="B95" s="759"/>
      <c r="C95" s="759"/>
      <c r="D95" s="759"/>
      <c r="E95" s="759"/>
      <c r="F95" s="759"/>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row>
    <row r="96" spans="1:40" ht="15" customHeight="1">
      <c r="A96" s="759"/>
      <c r="B96" s="759"/>
      <c r="C96" s="759"/>
      <c r="D96" s="759"/>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row>
    <row r="97" spans="1:40" ht="15" customHeight="1">
      <c r="A97" s="759"/>
      <c r="B97" s="759"/>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row>
    <row r="98" spans="1:40" ht="15" customHeight="1">
      <c r="A98" s="759"/>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row>
    <row r="99" spans="1:40" ht="15" customHeight="1">
      <c r="A99" s="759"/>
      <c r="B99" s="759"/>
      <c r="C99" s="759"/>
      <c r="D99" s="759"/>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row>
    <row r="100" spans="1:40" ht="15" customHeight="1">
      <c r="A100" s="759"/>
      <c r="B100" s="759"/>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row>
  </sheetData>
  <mergeCells count="57">
    <mergeCell ref="S13:AC13"/>
    <mergeCell ref="AA27:AH27"/>
    <mergeCell ref="AA28:AH28"/>
    <mergeCell ref="E34:AH34"/>
    <mergeCell ref="C37:AC37"/>
    <mergeCell ref="AD37:AH37"/>
    <mergeCell ref="C38:AC38"/>
    <mergeCell ref="AD38:AH38"/>
    <mergeCell ref="C39:AC39"/>
    <mergeCell ref="AD39:AH39"/>
    <mergeCell ref="C40:AC40"/>
    <mergeCell ref="AD40:AH40"/>
    <mergeCell ref="C41:AC41"/>
    <mergeCell ref="AD41:AH41"/>
    <mergeCell ref="C42:AC42"/>
    <mergeCell ref="AD42:AH42"/>
    <mergeCell ref="C43:AB43"/>
    <mergeCell ref="AD43:AH43"/>
    <mergeCell ref="C45:AH45"/>
    <mergeCell ref="C47:AH47"/>
    <mergeCell ref="C49:AH49"/>
    <mergeCell ref="C51:L51"/>
    <mergeCell ref="M51:V51"/>
    <mergeCell ref="W51:AF51"/>
    <mergeCell ref="C52:L52"/>
    <mergeCell ref="M52:V52"/>
    <mergeCell ref="W52:AF52"/>
    <mergeCell ref="C53:L53"/>
    <mergeCell ref="M53:V53"/>
    <mergeCell ref="W53:AF53"/>
    <mergeCell ref="C54:L54"/>
    <mergeCell ref="M54:V54"/>
    <mergeCell ref="W54:AF54"/>
    <mergeCell ref="C55:L55"/>
    <mergeCell ref="M55:V55"/>
    <mergeCell ref="W55:AF55"/>
    <mergeCell ref="C56:L56"/>
    <mergeCell ref="M56:V56"/>
    <mergeCell ref="W56:AF56"/>
    <mergeCell ref="C57:L57"/>
    <mergeCell ref="M57:V57"/>
    <mergeCell ref="W57:AF57"/>
    <mergeCell ref="C58:L58"/>
    <mergeCell ref="M58:V58"/>
    <mergeCell ref="W58:AF58"/>
    <mergeCell ref="C59:L59"/>
    <mergeCell ref="M59:V59"/>
    <mergeCell ref="W59:AF59"/>
    <mergeCell ref="C63:AH63"/>
    <mergeCell ref="C65:O65"/>
    <mergeCell ref="C60:L60"/>
    <mergeCell ref="M60:V60"/>
    <mergeCell ref="W60:AF60"/>
    <mergeCell ref="C61:V61"/>
    <mergeCell ref="W61:AF61"/>
    <mergeCell ref="C62:V62"/>
    <mergeCell ref="W62:AF6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BD6E-1488-4E35-9BEC-512E1BED4110}">
  <sheetPr codeName="Foglio21"/>
  <dimension ref="A1:AN100"/>
  <sheetViews>
    <sheetView workbookViewId="0"/>
  </sheetViews>
  <sheetFormatPr defaultRowHeight="15"/>
  <cols>
    <col min="1" max="35" width="2.7109375" customWidth="1"/>
  </cols>
  <sheetData>
    <row r="1" spans="1:40" ht="9.9499999999999993" customHeight="1">
      <c r="A1" s="759"/>
      <c r="B1" s="833" t="s">
        <v>2061</v>
      </c>
      <c r="C1" s="834"/>
      <c r="D1" s="834"/>
      <c r="E1" s="834"/>
      <c r="F1" s="834"/>
      <c r="G1" s="834"/>
      <c r="H1" s="834"/>
      <c r="I1" s="834"/>
      <c r="J1" s="834"/>
      <c r="K1" s="834"/>
      <c r="L1" s="834"/>
      <c r="M1" s="834"/>
      <c r="N1" s="835"/>
      <c r="O1" s="835"/>
      <c r="P1" s="835"/>
      <c r="Q1" s="835"/>
      <c r="R1" s="835"/>
      <c r="S1" s="835"/>
      <c r="T1" s="835"/>
      <c r="U1" s="835"/>
      <c r="V1" s="835"/>
      <c r="W1" s="759"/>
      <c r="X1" s="836"/>
      <c r="Y1" s="836"/>
      <c r="Z1" s="836"/>
      <c r="AA1" s="836"/>
      <c r="AB1" s="836"/>
      <c r="AC1" s="836"/>
      <c r="AD1" s="836"/>
      <c r="AE1" s="836"/>
      <c r="AF1" s="836"/>
      <c r="AG1" s="836"/>
      <c r="AH1" s="837" t="s">
        <v>2062</v>
      </c>
      <c r="AI1" s="836"/>
      <c r="AJ1" s="838"/>
      <c r="AK1" s="759"/>
      <c r="AL1" s="759"/>
      <c r="AM1" s="759"/>
      <c r="AN1" s="759"/>
    </row>
    <row r="2" spans="1:40" ht="9.9499999999999993" customHeight="1">
      <c r="A2" s="759"/>
      <c r="B2" s="833" t="s">
        <v>2062</v>
      </c>
      <c r="C2" s="834"/>
      <c r="D2" s="834"/>
      <c r="E2" s="834"/>
      <c r="F2" s="834"/>
      <c r="G2" s="834"/>
      <c r="H2" s="834"/>
      <c r="I2" s="834"/>
      <c r="J2" s="834"/>
      <c r="K2" s="834"/>
      <c r="L2" s="834"/>
      <c r="M2" s="834"/>
      <c r="N2" s="835"/>
      <c r="O2" s="835"/>
      <c r="P2" s="835"/>
      <c r="Q2" s="835"/>
      <c r="R2" s="835"/>
      <c r="S2" s="835"/>
      <c r="T2" s="835"/>
      <c r="U2" s="835"/>
      <c r="V2" s="835"/>
      <c r="W2" s="759"/>
      <c r="X2" s="836"/>
      <c r="Y2" s="836"/>
      <c r="Z2" s="836"/>
      <c r="AA2" s="836"/>
      <c r="AB2" s="836"/>
      <c r="AC2" s="836"/>
      <c r="AD2" s="836"/>
      <c r="AE2" s="836"/>
      <c r="AF2" s="836"/>
      <c r="AG2" s="836"/>
      <c r="AH2" s="837" t="s">
        <v>2063</v>
      </c>
      <c r="AI2" s="836"/>
      <c r="AJ2" s="838"/>
      <c r="AK2" s="759"/>
      <c r="AL2" s="759"/>
      <c r="AM2" s="759"/>
      <c r="AN2" s="759"/>
    </row>
    <row r="3" spans="1:40" ht="9.9499999999999993" customHeight="1">
      <c r="A3" s="759"/>
      <c r="B3" s="833" t="s">
        <v>2064</v>
      </c>
      <c r="C3" s="767"/>
      <c r="D3" s="767"/>
      <c r="E3" s="767"/>
      <c r="F3" s="767"/>
      <c r="G3" s="767"/>
      <c r="H3" s="767"/>
      <c r="I3" s="767"/>
      <c r="J3" s="767"/>
      <c r="K3" s="767"/>
      <c r="L3" s="767"/>
      <c r="M3" s="767"/>
      <c r="N3" s="835"/>
      <c r="O3" s="835"/>
      <c r="P3" s="835"/>
      <c r="Q3" s="835"/>
      <c r="R3" s="835"/>
      <c r="S3" s="835"/>
      <c r="T3" s="835"/>
      <c r="U3" s="835"/>
      <c r="V3" s="835"/>
      <c r="W3" s="759"/>
      <c r="X3" s="836"/>
      <c r="Y3" s="836"/>
      <c r="Z3" s="836"/>
      <c r="AA3" s="836"/>
      <c r="AB3" s="836"/>
      <c r="AC3" s="836"/>
      <c r="AD3" s="836"/>
      <c r="AE3" s="836"/>
      <c r="AF3" s="836"/>
      <c r="AG3" s="836"/>
      <c r="AH3" s="837" t="s">
        <v>2065</v>
      </c>
      <c r="AI3" s="836"/>
      <c r="AJ3" s="838"/>
      <c r="AK3" s="759"/>
      <c r="AL3" s="759"/>
      <c r="AM3" s="759"/>
      <c r="AN3" s="759"/>
    </row>
    <row r="4" spans="1:40" ht="9.9499999999999993" customHeight="1">
      <c r="A4" s="759"/>
      <c r="B4" s="833" t="s">
        <v>2066</v>
      </c>
      <c r="C4" s="767"/>
      <c r="D4" s="767"/>
      <c r="E4" s="767"/>
      <c r="F4" s="767"/>
      <c r="G4" s="767"/>
      <c r="H4" s="767"/>
      <c r="I4" s="767"/>
      <c r="J4" s="767"/>
      <c r="K4" s="767"/>
      <c r="L4" s="767"/>
      <c r="M4" s="767"/>
      <c r="N4" s="835"/>
      <c r="O4" s="835"/>
      <c r="P4" s="835"/>
      <c r="Q4" s="835"/>
      <c r="R4" s="835"/>
      <c r="S4" s="835"/>
      <c r="T4" s="835"/>
      <c r="U4" s="835"/>
      <c r="V4" s="835"/>
      <c r="W4" s="759"/>
      <c r="X4" s="836"/>
      <c r="Y4" s="836"/>
      <c r="Z4" s="836"/>
      <c r="AA4" s="836"/>
      <c r="AB4" s="836"/>
      <c r="AC4" s="836"/>
      <c r="AD4" s="836"/>
      <c r="AE4" s="836"/>
      <c r="AF4" s="836"/>
      <c r="AG4" s="836"/>
      <c r="AH4" s="837" t="s">
        <v>2067</v>
      </c>
      <c r="AI4" s="836"/>
      <c r="AJ4" s="838"/>
      <c r="AK4" s="759"/>
      <c r="AL4" s="759"/>
      <c r="AM4" s="759"/>
      <c r="AN4" s="759"/>
    </row>
    <row r="5" spans="1:40" ht="9.9499999999999993" customHeight="1">
      <c r="A5" s="759"/>
      <c r="B5" s="833"/>
      <c r="C5" s="767"/>
      <c r="D5" s="767"/>
      <c r="E5" s="767"/>
      <c r="F5" s="767"/>
      <c r="G5" s="767"/>
      <c r="H5" s="767"/>
      <c r="I5" s="767"/>
      <c r="J5" s="767"/>
      <c r="K5" s="767"/>
      <c r="L5" s="767"/>
      <c r="M5" s="767"/>
      <c r="N5" s="835"/>
      <c r="O5" s="835"/>
      <c r="P5" s="835"/>
      <c r="Q5" s="835"/>
      <c r="R5" s="835"/>
      <c r="S5" s="835"/>
      <c r="T5" s="835"/>
      <c r="U5" s="835"/>
      <c r="V5" s="835"/>
      <c r="W5" s="759"/>
      <c r="X5" s="836"/>
      <c r="Y5" s="836"/>
      <c r="Z5" s="836"/>
      <c r="AA5" s="836"/>
      <c r="AB5" s="836"/>
      <c r="AC5" s="836"/>
      <c r="AD5" s="836"/>
      <c r="AE5" s="836"/>
      <c r="AF5" s="836"/>
      <c r="AG5" s="836"/>
      <c r="AH5" s="837" t="s">
        <v>2068</v>
      </c>
      <c r="AI5" s="836"/>
      <c r="AJ5" s="838"/>
      <c r="AK5" s="759"/>
      <c r="AL5" s="759"/>
      <c r="AM5" s="759"/>
      <c r="AN5" s="759"/>
    </row>
    <row r="6" spans="1:40" ht="9.9499999999999993" customHeight="1">
      <c r="A6" s="759"/>
      <c r="B6" s="766"/>
      <c r="C6" s="767"/>
      <c r="D6" s="767"/>
      <c r="E6" s="767"/>
      <c r="F6" s="767"/>
      <c r="G6" s="767"/>
      <c r="H6" s="767"/>
      <c r="I6" s="767"/>
      <c r="J6" s="767"/>
      <c r="K6" s="767"/>
      <c r="L6" s="767"/>
      <c r="M6" s="767"/>
      <c r="N6" s="835"/>
      <c r="O6" s="835"/>
      <c r="P6" s="835"/>
      <c r="Q6" s="835"/>
      <c r="R6" s="835"/>
      <c r="S6" s="835"/>
      <c r="T6" s="835"/>
      <c r="U6" s="835"/>
      <c r="V6" s="835"/>
      <c r="W6" s="759"/>
      <c r="X6" s="759"/>
      <c r="Y6" s="759"/>
      <c r="Z6" s="759"/>
      <c r="AA6" s="759"/>
      <c r="AB6" s="759"/>
      <c r="AC6" s="759"/>
      <c r="AD6" s="759"/>
      <c r="AE6" s="759"/>
      <c r="AF6" s="759"/>
      <c r="AG6" s="759"/>
      <c r="AH6" s="837" t="s">
        <v>2069</v>
      </c>
      <c r="AI6" s="759"/>
      <c r="AJ6" s="838"/>
      <c r="AK6" s="759"/>
      <c r="AL6" s="759"/>
      <c r="AM6" s="759"/>
      <c r="AN6" s="759"/>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759"/>
      <c r="Y7" s="759"/>
      <c r="Z7" s="759"/>
      <c r="AA7" s="759"/>
      <c r="AB7" s="759"/>
      <c r="AC7" s="759"/>
      <c r="AD7" s="759"/>
      <c r="AE7" s="759"/>
      <c r="AF7" s="759"/>
      <c r="AG7" s="759"/>
      <c r="AH7" s="759"/>
      <c r="AI7" s="759"/>
      <c r="AJ7" s="759"/>
      <c r="AK7" s="759"/>
      <c r="AL7" s="759"/>
      <c r="AM7" s="759"/>
      <c r="AN7" s="759"/>
    </row>
    <row r="8" spans="1:40" ht="15" customHeight="1">
      <c r="A8" s="770"/>
      <c r="B8" s="770"/>
      <c r="C8" s="770"/>
      <c r="D8" s="770"/>
      <c r="E8" s="771"/>
      <c r="F8" s="770"/>
      <c r="G8" s="770"/>
      <c r="H8" s="770"/>
      <c r="I8" s="770"/>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row>
    <row r="9" spans="1:40" ht="15" customHeight="1">
      <c r="A9" s="770"/>
      <c r="B9" s="770"/>
      <c r="C9" s="770"/>
      <c r="D9" s="770"/>
      <c r="E9" s="771"/>
      <c r="F9" s="770"/>
      <c r="G9" s="770"/>
      <c r="H9" s="770"/>
      <c r="I9" s="770"/>
      <c r="J9" s="759"/>
      <c r="K9" s="759"/>
      <c r="L9" s="759"/>
      <c r="M9" s="759"/>
      <c r="N9" s="759"/>
      <c r="O9" s="759"/>
      <c r="P9" s="759"/>
      <c r="Q9" s="759"/>
      <c r="R9" s="759"/>
      <c r="S9" s="840" t="s">
        <v>2070</v>
      </c>
      <c r="T9" s="840"/>
      <c r="U9" s="840"/>
      <c r="V9" s="840"/>
      <c r="W9" s="840"/>
      <c r="X9" s="840"/>
      <c r="Y9" s="840"/>
      <c r="Z9" s="840"/>
      <c r="AA9" s="840"/>
      <c r="AB9" s="840"/>
      <c r="AC9" s="840"/>
      <c r="AD9" s="841"/>
      <c r="AE9" s="841"/>
      <c r="AF9" s="841"/>
      <c r="AG9" s="841"/>
      <c r="AH9" s="841"/>
      <c r="AI9" s="841"/>
      <c r="AJ9" s="759"/>
      <c r="AK9" s="759"/>
      <c r="AL9" s="759"/>
      <c r="AM9" s="759"/>
      <c r="AN9" s="759"/>
    </row>
    <row r="10" spans="1:40" ht="15" customHeight="1">
      <c r="A10" s="774"/>
      <c r="B10" s="774"/>
      <c r="C10" s="774"/>
      <c r="D10" s="774"/>
      <c r="E10" s="759"/>
      <c r="F10" s="775"/>
      <c r="G10" s="775"/>
      <c r="H10" s="775"/>
      <c r="I10" s="775"/>
      <c r="J10" s="759"/>
      <c r="K10" s="759"/>
      <c r="L10" s="759"/>
      <c r="M10" s="759"/>
      <c r="N10" s="759"/>
      <c r="O10" s="759"/>
      <c r="P10" s="759"/>
      <c r="Q10" s="759"/>
      <c r="R10" s="759"/>
      <c r="S10" s="842" t="s">
        <v>2071</v>
      </c>
      <c r="T10" s="840"/>
      <c r="U10" s="840"/>
      <c r="V10" s="840"/>
      <c r="W10" s="840"/>
      <c r="X10" s="840"/>
      <c r="Y10" s="840"/>
      <c r="Z10" s="840"/>
      <c r="AA10" s="840"/>
      <c r="AB10" s="840"/>
      <c r="AC10" s="840"/>
      <c r="AD10" s="841"/>
      <c r="AE10" s="841"/>
      <c r="AF10" s="841"/>
      <c r="AG10" s="841"/>
      <c r="AH10" s="841"/>
      <c r="AI10" s="841"/>
      <c r="AJ10" s="759"/>
      <c r="AK10" s="759"/>
      <c r="AL10" s="759"/>
      <c r="AM10" s="759"/>
      <c r="AN10" s="759"/>
    </row>
    <row r="11" spans="1:40" ht="15" customHeight="1">
      <c r="A11" s="774"/>
      <c r="B11" s="774"/>
      <c r="C11" s="774"/>
      <c r="D11" s="774"/>
      <c r="E11" s="774"/>
      <c r="F11" s="777"/>
      <c r="G11" s="777"/>
      <c r="H11" s="777"/>
      <c r="I11" s="777"/>
      <c r="J11" s="759"/>
      <c r="K11" s="759"/>
      <c r="L11" s="759"/>
      <c r="M11" s="759"/>
      <c r="N11" s="759"/>
      <c r="O11" s="759"/>
      <c r="P11" s="759"/>
      <c r="Q11" s="759"/>
      <c r="R11" s="759"/>
      <c r="S11" s="840" t="s">
        <v>2072</v>
      </c>
      <c r="T11" s="840"/>
      <c r="U11" s="840"/>
      <c r="V11" s="840"/>
      <c r="W11" s="840"/>
      <c r="X11" s="840"/>
      <c r="Y11" s="840"/>
      <c r="Z11" s="840"/>
      <c r="AA11" s="840"/>
      <c r="AB11" s="840"/>
      <c r="AC11" s="840"/>
      <c r="AD11" s="841"/>
      <c r="AE11" s="841"/>
      <c r="AF11" s="841"/>
      <c r="AG11" s="841"/>
      <c r="AH11" s="841"/>
      <c r="AI11" s="841"/>
      <c r="AJ11" s="759"/>
      <c r="AK11" s="759"/>
      <c r="AL11" s="759"/>
      <c r="AM11" s="759"/>
      <c r="AN11" s="759"/>
    </row>
    <row r="12" spans="1:40" ht="15" customHeight="1">
      <c r="A12" s="774"/>
      <c r="B12" s="774"/>
      <c r="C12" s="774"/>
      <c r="D12" s="774"/>
      <c r="E12" s="774"/>
      <c r="F12" s="778"/>
      <c r="G12" s="778"/>
      <c r="H12" s="778"/>
      <c r="I12" s="778"/>
      <c r="J12" s="759"/>
      <c r="K12" s="759"/>
      <c r="L12" s="759"/>
      <c r="M12" s="759"/>
      <c r="N12" s="759"/>
      <c r="O12" s="759"/>
      <c r="P12" s="759"/>
      <c r="Q12" s="759"/>
      <c r="R12" s="759"/>
      <c r="S12" s="840" t="s">
        <v>2073</v>
      </c>
      <c r="T12" s="840"/>
      <c r="U12" s="840"/>
      <c r="V12" s="840"/>
      <c r="W12" s="840"/>
      <c r="X12" s="840"/>
      <c r="Y12" s="840"/>
      <c r="Z12" s="840"/>
      <c r="AA12" s="840"/>
      <c r="AB12" s="840"/>
      <c r="AC12" s="840"/>
      <c r="AD12" s="841"/>
      <c r="AE12" s="841"/>
      <c r="AF12" s="841"/>
      <c r="AG12" s="841"/>
      <c r="AH12" s="841"/>
      <c r="AI12" s="841"/>
      <c r="AJ12" s="759"/>
      <c r="AK12" s="759"/>
      <c r="AL12" s="759"/>
      <c r="AM12" s="759"/>
      <c r="AN12" s="759"/>
    </row>
    <row r="13" spans="1:40" ht="15" customHeight="1">
      <c r="A13" s="774"/>
      <c r="B13" s="774"/>
      <c r="C13" s="774"/>
      <c r="D13" s="774"/>
      <c r="E13" s="774"/>
      <c r="F13" s="777"/>
      <c r="G13" s="777"/>
      <c r="H13" s="777"/>
      <c r="I13" s="777"/>
      <c r="J13" s="759"/>
      <c r="K13" s="759"/>
      <c r="L13" s="759"/>
      <c r="M13" s="759"/>
      <c r="N13" s="759"/>
      <c r="O13" s="759"/>
      <c r="P13" s="759"/>
      <c r="Q13" s="759"/>
      <c r="R13" s="759"/>
      <c r="S13" s="1240" t="s">
        <v>2074</v>
      </c>
      <c r="T13" s="1240"/>
      <c r="U13" s="1240"/>
      <c r="V13" s="1240"/>
      <c r="W13" s="1240"/>
      <c r="X13" s="1240"/>
      <c r="Y13" s="1240"/>
      <c r="Z13" s="1240"/>
      <c r="AA13" s="1240"/>
      <c r="AB13" s="1240"/>
      <c r="AC13" s="1240"/>
      <c r="AD13" s="841"/>
      <c r="AE13" s="841"/>
      <c r="AF13" s="841"/>
      <c r="AG13" s="841"/>
      <c r="AH13" s="841"/>
      <c r="AI13" s="841"/>
      <c r="AJ13" s="759"/>
      <c r="AK13" s="759"/>
      <c r="AL13" s="759"/>
      <c r="AM13" s="759"/>
      <c r="AN13" s="759"/>
    </row>
    <row r="14" spans="1:40" ht="15" customHeight="1">
      <c r="A14" s="774"/>
      <c r="B14" s="774"/>
      <c r="C14" s="774"/>
      <c r="D14" s="774"/>
      <c r="E14" s="774"/>
      <c r="F14" s="777"/>
      <c r="G14" s="777"/>
      <c r="H14" s="777"/>
      <c r="I14" s="777"/>
      <c r="J14" s="759"/>
      <c r="K14" s="759"/>
      <c r="L14" s="759"/>
      <c r="M14" s="759"/>
      <c r="N14" s="759"/>
      <c r="O14" s="759"/>
      <c r="P14" s="759"/>
      <c r="Q14" s="759"/>
      <c r="R14" s="759"/>
      <c r="S14" s="779" t="s">
        <v>2075</v>
      </c>
      <c r="T14" s="779"/>
      <c r="U14" s="779"/>
      <c r="V14" s="779"/>
      <c r="W14" s="779"/>
      <c r="X14" s="780"/>
      <c r="Y14" s="780"/>
      <c r="Z14" s="780"/>
      <c r="AA14" s="779"/>
      <c r="AB14" s="779"/>
      <c r="AC14" s="779"/>
      <c r="AD14" s="841"/>
      <c r="AE14" s="841"/>
      <c r="AF14" s="841"/>
      <c r="AG14" s="841"/>
      <c r="AH14" s="841"/>
      <c r="AI14" s="841"/>
      <c r="AJ14" s="759"/>
      <c r="AK14" s="759"/>
      <c r="AL14" s="759"/>
      <c r="AM14" s="759"/>
      <c r="AN14" s="759"/>
    </row>
    <row r="15" spans="1:40" ht="15" customHeight="1">
      <c r="A15" s="774"/>
      <c r="B15" s="774"/>
      <c r="C15" s="774"/>
      <c r="D15" s="774"/>
      <c r="E15" s="774"/>
      <c r="F15" s="777"/>
      <c r="G15" s="777"/>
      <c r="H15" s="777"/>
      <c r="I15" s="777"/>
      <c r="J15" s="759"/>
      <c r="K15" s="759"/>
      <c r="L15" s="759"/>
      <c r="M15" s="759"/>
      <c r="N15" s="759"/>
      <c r="O15" s="759"/>
      <c r="P15" s="759"/>
      <c r="Q15" s="759"/>
      <c r="R15" s="759"/>
      <c r="S15" s="759"/>
      <c r="T15" s="759"/>
      <c r="U15" s="759"/>
      <c r="V15" s="759"/>
      <c r="W15" s="759"/>
      <c r="X15" s="759"/>
      <c r="Y15" s="781"/>
      <c r="Z15" s="781"/>
      <c r="AA15" s="781"/>
      <c r="AB15" s="781"/>
      <c r="AC15" s="759"/>
      <c r="AD15" s="759"/>
      <c r="AE15" s="759"/>
      <c r="AF15" s="759"/>
      <c r="AG15" s="759"/>
      <c r="AH15" s="759"/>
      <c r="AI15" s="759"/>
      <c r="AJ15" s="759"/>
      <c r="AK15" s="759"/>
      <c r="AL15" s="759"/>
      <c r="AM15" s="759"/>
      <c r="AN15" s="759"/>
    </row>
    <row r="16" spans="1:40" ht="15" customHeight="1">
      <c r="A16" s="759"/>
      <c r="B16" s="782"/>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row>
    <row r="17" spans="1:40" ht="15" customHeight="1">
      <c r="A17" s="774"/>
      <c r="B17" s="774"/>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row>
    <row r="18" spans="1:40" ht="15" customHeight="1">
      <c r="A18" s="759"/>
      <c r="B18" s="783"/>
      <c r="C18" s="784" t="s">
        <v>2094</v>
      </c>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59"/>
      <c r="AK18" s="759"/>
      <c r="AL18" s="759"/>
      <c r="AM18" s="759"/>
      <c r="AN18" s="759"/>
    </row>
    <row r="19" spans="1:40" ht="15" customHeight="1">
      <c r="A19" s="785"/>
      <c r="B19" s="783"/>
      <c r="C19" s="774"/>
      <c r="D19" s="774"/>
      <c r="E19" s="774"/>
      <c r="F19" s="774"/>
      <c r="G19" s="774"/>
      <c r="H19" s="774"/>
      <c r="I19" s="774"/>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85"/>
      <c r="AJ19" s="759"/>
      <c r="AK19" s="759"/>
      <c r="AL19" s="759"/>
      <c r="AM19" s="759"/>
      <c r="AN19" s="759"/>
    </row>
    <row r="20" spans="1:40" ht="15" customHeight="1">
      <c r="A20" s="759"/>
      <c r="B20" s="783"/>
      <c r="C20" s="789" t="s">
        <v>2095</v>
      </c>
      <c r="D20" s="787"/>
      <c r="E20" s="787"/>
      <c r="F20" s="787"/>
      <c r="G20" s="787"/>
      <c r="H20" s="787"/>
      <c r="I20" s="787"/>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7"/>
      <c r="AH20" s="787"/>
      <c r="AI20" s="759"/>
      <c r="AJ20" s="759"/>
      <c r="AK20" s="759"/>
      <c r="AL20" s="759"/>
      <c r="AM20" s="759"/>
      <c r="AN20" s="759"/>
    </row>
    <row r="21" spans="1:40" ht="15" customHeight="1">
      <c r="A21" s="783"/>
      <c r="B21" s="783"/>
      <c r="C21" s="789"/>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59"/>
      <c r="AJ21" s="759"/>
      <c r="AK21" s="759"/>
      <c r="AL21" s="759"/>
      <c r="AM21" s="759"/>
      <c r="AN21" s="759"/>
    </row>
    <row r="22" spans="1:40" ht="15" customHeight="1">
      <c r="A22" s="783"/>
      <c r="B22" s="783"/>
      <c r="C22" s="789"/>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59"/>
      <c r="AJ22" s="759"/>
      <c r="AK22" s="759"/>
      <c r="AL22" s="759"/>
      <c r="AM22" s="759"/>
      <c r="AN22" s="759"/>
    </row>
    <row r="23" spans="1:40" ht="15" customHeight="1">
      <c r="A23" s="783"/>
      <c r="B23" s="783"/>
      <c r="C23" s="843"/>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59"/>
      <c r="AJ23" s="759"/>
      <c r="AK23" s="759"/>
      <c r="AL23" s="759"/>
      <c r="AM23" s="759"/>
      <c r="AN23" s="759"/>
    </row>
    <row r="24" spans="1:40" ht="15" customHeight="1">
      <c r="A24" s="783"/>
      <c r="B24" s="783"/>
      <c r="C24" s="759"/>
      <c r="D24" s="774"/>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59"/>
      <c r="AJ24" s="759"/>
      <c r="AK24" s="759"/>
      <c r="AL24" s="759"/>
      <c r="AM24" s="759"/>
      <c r="AN24" s="759"/>
    </row>
    <row r="25" spans="1:40" ht="15" customHeight="1">
      <c r="A25" s="783"/>
      <c r="B25" s="783"/>
      <c r="C25" s="759"/>
      <c r="D25" s="759"/>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59"/>
      <c r="AJ25" s="759"/>
      <c r="AK25" s="759"/>
      <c r="AL25" s="759"/>
      <c r="AM25" s="759"/>
      <c r="AN25" s="759"/>
    </row>
    <row r="26" spans="1:40" ht="15" customHeight="1">
      <c r="A26" s="783"/>
      <c r="B26" s="783"/>
      <c r="C26" s="759"/>
      <c r="D26" s="759"/>
      <c r="E26" s="759"/>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59"/>
      <c r="AJ26" s="759"/>
      <c r="AK26" s="759"/>
      <c r="AL26" s="759"/>
      <c r="AM26" s="759"/>
      <c r="AN26" s="759"/>
    </row>
    <row r="27" spans="1:40" ht="15" customHeight="1">
      <c r="A27" s="783"/>
      <c r="B27" s="783"/>
      <c r="C27" s="759"/>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59"/>
      <c r="AJ27" s="759"/>
      <c r="AK27" s="759"/>
      <c r="AL27" s="759"/>
      <c r="AM27" s="759"/>
      <c r="AN27" s="759"/>
    </row>
    <row r="28" spans="1:40" ht="15" customHeight="1">
      <c r="A28" s="783"/>
      <c r="B28" s="783"/>
      <c r="C28" s="759"/>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59"/>
      <c r="AJ28" s="759"/>
      <c r="AK28" s="759"/>
      <c r="AL28" s="759"/>
      <c r="AM28" s="759"/>
      <c r="AN28" s="759"/>
    </row>
    <row r="29" spans="1:40" ht="15" customHeight="1">
      <c r="A29" s="806"/>
      <c r="B29" s="806"/>
      <c r="C29" s="759"/>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59"/>
      <c r="AJ29" s="759"/>
      <c r="AK29" s="759"/>
      <c r="AL29" s="759"/>
      <c r="AM29" s="759"/>
      <c r="AN29" s="759"/>
    </row>
    <row r="30" spans="1:40" ht="15" customHeight="1">
      <c r="A30" s="806"/>
      <c r="B30" s="806"/>
      <c r="C30" s="759"/>
      <c r="D30" s="844"/>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row>
    <row r="31" spans="1:40" ht="15" customHeight="1">
      <c r="A31" s="806"/>
      <c r="B31" s="806"/>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row>
    <row r="32" spans="1:40" ht="15" customHeight="1">
      <c r="A32" s="806"/>
      <c r="B32" s="806"/>
      <c r="C32" s="759"/>
      <c r="D32" s="845"/>
      <c r="E32" s="812"/>
      <c r="F32" s="759"/>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759"/>
      <c r="AK32" s="759"/>
      <c r="AL32" s="759"/>
      <c r="AM32" s="759"/>
      <c r="AN32" s="759"/>
    </row>
    <row r="33" spans="1:40" ht="15" customHeight="1">
      <c r="A33" s="806"/>
      <c r="B33" s="806"/>
      <c r="C33" s="82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59"/>
      <c r="AJ33" s="759"/>
      <c r="AK33" s="759"/>
      <c r="AL33" s="759"/>
      <c r="AM33" s="759"/>
      <c r="AN33" s="759"/>
    </row>
    <row r="34" spans="1:40" ht="15" customHeight="1">
      <c r="A34" s="806"/>
      <c r="B34" s="806"/>
      <c r="C34" s="827"/>
      <c r="D34" s="844"/>
      <c r="E34" s="787"/>
      <c r="F34" s="759"/>
      <c r="G34" s="759"/>
      <c r="H34" s="759"/>
      <c r="I34" s="759"/>
      <c r="J34" s="759"/>
      <c r="K34" s="759"/>
      <c r="L34" s="759"/>
      <c r="M34" s="759"/>
      <c r="N34" s="759"/>
      <c r="O34" s="759"/>
      <c r="P34" s="759"/>
      <c r="Q34" s="759"/>
      <c r="R34" s="759"/>
      <c r="S34" s="787"/>
      <c r="T34" s="787"/>
      <c r="U34" s="787"/>
      <c r="V34" s="787"/>
      <c r="W34" s="787"/>
      <c r="X34" s="787"/>
      <c r="Y34" s="787"/>
      <c r="Z34" s="787"/>
      <c r="AA34" s="787"/>
      <c r="AB34" s="787"/>
      <c r="AC34" s="787"/>
      <c r="AD34" s="787"/>
      <c r="AE34" s="787"/>
      <c r="AF34" s="787"/>
      <c r="AG34" s="787"/>
      <c r="AH34" s="787"/>
      <c r="AI34" s="759"/>
      <c r="AJ34" s="759"/>
      <c r="AK34" s="759"/>
      <c r="AL34" s="759"/>
      <c r="AM34" s="759"/>
      <c r="AN34" s="759"/>
    </row>
    <row r="35" spans="1:40" ht="15" customHeight="1">
      <c r="A35" s="806"/>
      <c r="B35" s="806"/>
      <c r="C35" s="827"/>
      <c r="D35" s="844"/>
      <c r="E35" s="787"/>
      <c r="F35" s="843"/>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59"/>
      <c r="AJ35" s="759"/>
      <c r="AK35" s="759"/>
      <c r="AL35" s="759"/>
      <c r="AM35" s="759"/>
      <c r="AN35" s="759"/>
    </row>
    <row r="36" spans="1:40" ht="15" customHeight="1">
      <c r="A36" s="806"/>
      <c r="B36" s="806"/>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759"/>
      <c r="AJ36" s="759"/>
      <c r="AK36" s="759"/>
      <c r="AL36" s="759"/>
      <c r="AM36" s="759"/>
      <c r="AN36" s="759"/>
    </row>
    <row r="37" spans="1:40" ht="15" customHeight="1">
      <c r="A37" s="806"/>
      <c r="B37" s="806"/>
      <c r="C37" s="818"/>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759"/>
      <c r="AJ37" s="759"/>
      <c r="AK37" s="759"/>
      <c r="AL37" s="759"/>
      <c r="AM37" s="759"/>
      <c r="AN37" s="759"/>
    </row>
    <row r="38" spans="1:40" ht="15" customHeight="1">
      <c r="A38" s="806"/>
      <c r="B38" s="806"/>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759"/>
      <c r="AJ38" s="759"/>
      <c r="AK38" s="759"/>
      <c r="AL38" s="759"/>
      <c r="AM38" s="759"/>
      <c r="AN38" s="759"/>
    </row>
    <row r="39" spans="1:40" ht="15" customHeight="1">
      <c r="A39" s="806"/>
      <c r="B39" s="806"/>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759"/>
      <c r="AJ39" s="759"/>
      <c r="AK39" s="759"/>
      <c r="AL39" s="759"/>
      <c r="AM39" s="759"/>
      <c r="AN39" s="759"/>
    </row>
    <row r="40" spans="1:40" ht="15" customHeight="1">
      <c r="A40" s="806"/>
      <c r="B40" s="806"/>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759"/>
      <c r="AJ40" s="759"/>
      <c r="AK40" s="759"/>
      <c r="AL40" s="759"/>
      <c r="AM40" s="759"/>
      <c r="AN40" s="759"/>
    </row>
    <row r="41" spans="1:40" ht="15" customHeight="1">
      <c r="A41" s="806"/>
      <c r="B41" s="806"/>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759"/>
      <c r="AJ41" s="759"/>
      <c r="AK41" s="759"/>
      <c r="AL41" s="759"/>
      <c r="AM41" s="759"/>
      <c r="AN41" s="759"/>
    </row>
    <row r="42" spans="1:40" ht="15" customHeight="1">
      <c r="A42" s="806"/>
      <c r="B42" s="806"/>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759"/>
      <c r="AJ42" s="759"/>
      <c r="AK42" s="759"/>
      <c r="AL42" s="759"/>
      <c r="AM42" s="759"/>
      <c r="AN42" s="759"/>
    </row>
    <row r="43" spans="1:40" ht="15" customHeight="1">
      <c r="A43" s="806"/>
      <c r="B43" s="806"/>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759"/>
      <c r="AJ43" s="759"/>
      <c r="AK43" s="759"/>
      <c r="AL43" s="759"/>
      <c r="AM43" s="759"/>
      <c r="AN43" s="759"/>
    </row>
    <row r="44" spans="1:40" ht="15" customHeight="1">
      <c r="A44" s="806"/>
      <c r="B44" s="806"/>
      <c r="C44" s="759"/>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59"/>
      <c r="AJ44" s="759"/>
      <c r="AK44" s="759"/>
      <c r="AL44" s="759"/>
      <c r="AM44" s="759"/>
      <c r="AN44" s="759"/>
    </row>
    <row r="45" spans="1:40" ht="15" customHeight="1">
      <c r="A45" s="806"/>
      <c r="B45" s="806"/>
      <c r="C45" s="82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59"/>
      <c r="AJ45" s="759"/>
      <c r="AK45" s="759"/>
      <c r="AL45" s="759"/>
      <c r="AM45" s="759"/>
      <c r="AN45" s="759"/>
    </row>
    <row r="46" spans="1:40" ht="15" customHeight="1">
      <c r="A46" s="759"/>
      <c r="B46" s="759"/>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759"/>
      <c r="AK46" s="759"/>
      <c r="AL46" s="759"/>
      <c r="AM46" s="759"/>
      <c r="AN46" s="759"/>
    </row>
    <row r="47" spans="1:40" ht="15" customHeight="1">
      <c r="A47" s="759"/>
      <c r="B47" s="759"/>
      <c r="C47" s="1241" t="s">
        <v>2092</v>
      </c>
      <c r="D47" s="1241"/>
      <c r="E47" s="1241"/>
      <c r="F47" s="1241"/>
      <c r="G47" s="1241"/>
      <c r="H47" s="1241"/>
      <c r="I47" s="1241"/>
      <c r="J47" s="1241"/>
      <c r="K47" s="1241"/>
      <c r="L47" s="1241"/>
      <c r="M47" s="1241"/>
      <c r="N47" s="1241"/>
      <c r="O47" s="1241"/>
      <c r="P47" s="827"/>
      <c r="Q47" s="827"/>
      <c r="R47" s="827"/>
      <c r="S47" s="827"/>
      <c r="T47" s="827"/>
      <c r="U47" s="827"/>
      <c r="V47" s="827"/>
      <c r="W47" s="827"/>
      <c r="X47" s="827"/>
      <c r="Y47" s="828" t="s">
        <v>2093</v>
      </c>
      <c r="Z47" s="827"/>
      <c r="AA47" s="827"/>
      <c r="AB47" s="827"/>
      <c r="AC47" s="827"/>
      <c r="AD47" s="827"/>
      <c r="AE47" s="827"/>
      <c r="AF47" s="827"/>
      <c r="AG47" s="827"/>
      <c r="AH47" s="827"/>
      <c r="AI47" s="827"/>
      <c r="AJ47" s="759"/>
      <c r="AK47" s="759"/>
      <c r="AL47" s="759"/>
      <c r="AM47" s="759"/>
      <c r="AN47" s="759"/>
    </row>
    <row r="48" spans="1:40" ht="15" customHeight="1">
      <c r="A48" s="829"/>
      <c r="B48" s="829"/>
      <c r="C48" s="827"/>
      <c r="D48" s="787"/>
      <c r="E48" s="787"/>
      <c r="F48" s="787"/>
      <c r="G48" s="787"/>
      <c r="H48" s="787"/>
      <c r="I48" s="787"/>
      <c r="J48" s="787"/>
      <c r="K48" s="787"/>
      <c r="L48" s="787"/>
      <c r="M48" s="787"/>
      <c r="N48" s="787"/>
      <c r="O48" s="787"/>
      <c r="P48" s="787"/>
      <c r="Q48" s="787"/>
      <c r="R48" s="787"/>
      <c r="S48" s="787"/>
      <c r="T48" s="787"/>
      <c r="U48" s="787"/>
      <c r="V48" s="787"/>
      <c r="W48" s="787"/>
      <c r="X48" s="787"/>
      <c r="Y48" s="759"/>
      <c r="Z48" s="787"/>
      <c r="AA48" s="787"/>
      <c r="AB48" s="787"/>
      <c r="AC48" s="787"/>
      <c r="AD48" s="787"/>
      <c r="AE48" s="787"/>
      <c r="AF48" s="787"/>
      <c r="AG48" s="787"/>
      <c r="AH48" s="787"/>
      <c r="AI48" s="759"/>
      <c r="AJ48" s="759"/>
      <c r="AK48" s="759"/>
      <c r="AL48" s="759"/>
      <c r="AM48" s="759"/>
      <c r="AN48" s="759"/>
    </row>
    <row r="49" spans="1:40" ht="15" customHeight="1">
      <c r="A49" s="759"/>
      <c r="B49" s="830"/>
      <c r="C49" s="827"/>
      <c r="D49" s="827"/>
      <c r="E49" s="827"/>
      <c r="F49" s="827"/>
      <c r="G49" s="827"/>
      <c r="H49" s="827"/>
      <c r="I49" s="827"/>
      <c r="J49" s="827"/>
      <c r="K49" s="827"/>
      <c r="L49" s="827"/>
      <c r="M49" s="827"/>
      <c r="N49" s="827"/>
      <c r="O49" s="827"/>
      <c r="P49" s="827"/>
      <c r="Q49" s="827"/>
      <c r="R49" s="827"/>
      <c r="S49" s="827"/>
      <c r="T49" s="827"/>
      <c r="U49" s="827"/>
      <c r="V49" s="827"/>
      <c r="W49" s="827"/>
      <c r="X49" s="827"/>
      <c r="Y49" s="759"/>
      <c r="Z49" s="827"/>
      <c r="AA49" s="827"/>
      <c r="AB49" s="827"/>
      <c r="AC49" s="827"/>
      <c r="AD49" s="827"/>
      <c r="AE49" s="827"/>
      <c r="AF49" s="827"/>
      <c r="AG49" s="827"/>
      <c r="AH49" s="827"/>
      <c r="AI49" s="827"/>
      <c r="AJ49" s="759"/>
      <c r="AK49" s="759"/>
      <c r="AL49" s="759"/>
      <c r="AM49" s="759"/>
      <c r="AN49" s="759"/>
    </row>
    <row r="50" spans="1:40" ht="15" customHeight="1">
      <c r="A50" s="759"/>
      <c r="B50" s="829"/>
      <c r="C50" s="831"/>
      <c r="D50" s="832"/>
      <c r="E50" s="832"/>
      <c r="F50" s="832"/>
      <c r="G50" s="832"/>
      <c r="H50" s="832"/>
      <c r="I50" s="832"/>
      <c r="J50" s="832"/>
      <c r="K50" s="832"/>
      <c r="L50" s="832"/>
      <c r="M50" s="832"/>
      <c r="N50" s="832"/>
      <c r="O50" s="832"/>
      <c r="P50" s="832"/>
      <c r="Q50" s="832"/>
      <c r="R50" s="832"/>
      <c r="S50" s="832"/>
      <c r="T50" s="832"/>
      <c r="U50" s="832"/>
      <c r="V50" s="832"/>
      <c r="W50" s="832"/>
      <c r="X50" s="832"/>
      <c r="Y50" s="759"/>
      <c r="Z50" s="832"/>
      <c r="AA50" s="759"/>
      <c r="AB50" s="832"/>
      <c r="AC50" s="832"/>
      <c r="AD50" s="832"/>
      <c r="AE50" s="832"/>
      <c r="AF50" s="832"/>
      <c r="AG50" s="832"/>
      <c r="AH50" s="832"/>
      <c r="AI50" s="832"/>
      <c r="AJ50" s="759"/>
      <c r="AK50" s="759"/>
      <c r="AL50" s="759"/>
      <c r="AM50" s="759"/>
      <c r="AN50" s="759"/>
    </row>
    <row r="51" spans="1:40" ht="15" customHeight="1">
      <c r="A51" s="759"/>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row>
    <row r="52" spans="1:40" ht="15" customHeight="1">
      <c r="A52" s="759"/>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row>
    <row r="53" spans="1:40" ht="15" customHeight="1">
      <c r="A53" s="759"/>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row>
    <row r="54" spans="1:40" ht="15" customHeight="1">
      <c r="A54" s="759"/>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row>
    <row r="55" spans="1:40" ht="15" customHeight="1">
      <c r="A55" s="759"/>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row>
    <row r="56" spans="1:40" ht="15" customHeight="1">
      <c r="A56" s="759"/>
      <c r="B56" s="759"/>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row>
    <row r="57" spans="1:40" ht="15" customHeight="1">
      <c r="A57" s="759"/>
      <c r="B57" s="759"/>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row>
    <row r="58" spans="1:40" ht="15" customHeight="1">
      <c r="A58" s="759"/>
      <c r="B58" s="759"/>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row>
    <row r="59" spans="1:40" ht="15" customHeight="1">
      <c r="A59" s="759"/>
      <c r="B59" s="759"/>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row>
    <row r="60" spans="1:40" ht="15" customHeight="1">
      <c r="A60" s="759"/>
      <c r="B60" s="759"/>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row>
    <row r="61" spans="1:40" ht="15" customHeight="1">
      <c r="A61" s="759"/>
      <c r="B61" s="7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row>
    <row r="62" spans="1:40" ht="15" customHeight="1">
      <c r="A62" s="759"/>
      <c r="B62" s="759"/>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row>
    <row r="63" spans="1:40" ht="15" customHeight="1">
      <c r="A63" s="759"/>
      <c r="B63" s="759"/>
      <c r="C63" s="759"/>
      <c r="D63" s="759"/>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row>
    <row r="64" spans="1:40" ht="15" customHeight="1">
      <c r="A64" s="759"/>
      <c r="B64" s="759"/>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row>
    <row r="65" spans="1:40" ht="15" customHeight="1">
      <c r="A65" s="759"/>
      <c r="B65" s="759"/>
      <c r="C65" s="759"/>
      <c r="D65" s="759"/>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row>
    <row r="66" spans="1:40" ht="15" customHeight="1">
      <c r="A66" s="759"/>
      <c r="B66" s="759"/>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row>
    <row r="67" spans="1:40" ht="15" customHeight="1">
      <c r="A67" s="759"/>
      <c r="B67" s="759"/>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row>
    <row r="68" spans="1:40" ht="15" customHeight="1">
      <c r="A68" s="759"/>
      <c r="B68" s="759"/>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row>
    <row r="69" spans="1:40" ht="15" customHeight="1">
      <c r="A69" s="759"/>
      <c r="B69" s="759"/>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row>
    <row r="70" spans="1:40" ht="15" customHeight="1">
      <c r="A70" s="759"/>
      <c r="B70" s="759"/>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row>
    <row r="71" spans="1:40" ht="15" customHeight="1">
      <c r="A71" s="759"/>
      <c r="B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row>
    <row r="72" spans="1:40" ht="15" customHeight="1">
      <c r="A72" s="759"/>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row>
    <row r="73" spans="1:40" ht="15" customHeight="1">
      <c r="A73" s="759"/>
      <c r="B73" s="759"/>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row>
    <row r="74" spans="1:40" ht="15" customHeight="1">
      <c r="A74" s="759"/>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row>
    <row r="75" spans="1:40" ht="15" customHeight="1">
      <c r="A75" s="759"/>
      <c r="B75" s="759"/>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row>
    <row r="76" spans="1:40" ht="15" customHeight="1">
      <c r="A76" s="759"/>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row>
    <row r="77" spans="1:40" ht="15" customHeight="1">
      <c r="A77" s="759"/>
      <c r="B77" s="759"/>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row>
    <row r="78" spans="1:40" ht="15" customHeight="1">
      <c r="A78" s="759"/>
      <c r="B78" s="759"/>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row>
    <row r="79" spans="1:40" ht="15" customHeight="1">
      <c r="A79" s="759"/>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row>
    <row r="80" spans="1:40" ht="15" customHeight="1">
      <c r="A80" s="759"/>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row>
    <row r="81" spans="1:40" ht="15" customHeight="1">
      <c r="A81" s="759"/>
      <c r="B81" s="759"/>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row>
    <row r="82" spans="1:40" ht="15" customHeight="1">
      <c r="A82" s="759"/>
      <c r="B82" s="759"/>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row>
    <row r="83" spans="1:40" ht="15" customHeight="1">
      <c r="A83" s="759"/>
      <c r="B83" s="759"/>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row>
    <row r="84" spans="1:40" ht="15" customHeight="1">
      <c r="A84" s="759"/>
      <c r="B84" s="759"/>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row>
    <row r="85" spans="1:40" ht="15" customHeight="1">
      <c r="A85" s="759"/>
      <c r="B85" s="759"/>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row>
    <row r="86" spans="1:40" ht="15" customHeight="1">
      <c r="A86" s="759"/>
      <c r="B86" s="759"/>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row>
    <row r="87" spans="1:40" ht="15" customHeight="1">
      <c r="A87" s="759"/>
      <c r="B87" s="759"/>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row>
    <row r="88" spans="1:40" ht="15" customHeight="1">
      <c r="A88" s="759"/>
      <c r="B88" s="759"/>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row>
    <row r="89" spans="1:40" ht="15" customHeight="1">
      <c r="A89" s="759"/>
      <c r="B89" s="759"/>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row>
    <row r="90" spans="1:40" ht="15" customHeight="1">
      <c r="A90" s="759"/>
      <c r="B90" s="759"/>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row>
    <row r="91" spans="1:40" ht="15" customHeight="1">
      <c r="A91" s="759"/>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row>
    <row r="92" spans="1:40" ht="15" customHeight="1">
      <c r="A92" s="759"/>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row>
    <row r="93" spans="1:40" ht="15" customHeight="1">
      <c r="A93" s="759"/>
      <c r="B93" s="759"/>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row>
    <row r="94" spans="1:40" ht="15" customHeight="1">
      <c r="A94" s="759"/>
      <c r="B94" s="759"/>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row>
    <row r="95" spans="1:40" ht="15" customHeight="1">
      <c r="A95" s="759"/>
      <c r="B95" s="759"/>
      <c r="C95" s="759"/>
      <c r="D95" s="759"/>
      <c r="E95" s="759"/>
      <c r="F95" s="759"/>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row>
    <row r="96" spans="1:40" ht="15" customHeight="1">
      <c r="A96" s="759"/>
      <c r="B96" s="759"/>
      <c r="C96" s="759"/>
      <c r="D96" s="759"/>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row>
    <row r="97" spans="1:40" ht="15" customHeight="1">
      <c r="A97" s="759"/>
      <c r="B97" s="759"/>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row>
    <row r="98" spans="1:40" ht="15" customHeight="1">
      <c r="A98" s="759"/>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row>
    <row r="99" spans="1:40" ht="15" customHeight="1">
      <c r="A99" s="759"/>
      <c r="B99" s="759"/>
      <c r="C99" s="759"/>
      <c r="D99" s="759"/>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row>
    <row r="100" spans="1:40" ht="15" customHeight="1">
      <c r="A100" s="759"/>
      <c r="B100" s="759"/>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row>
  </sheetData>
  <mergeCells count="2">
    <mergeCell ref="S13:AC13"/>
    <mergeCell ref="C47:O4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3286-FBD3-44D6-B355-9AC86AE70AC2}">
  <sheetPr codeName="Foglio22"/>
  <dimension ref="A1:AN100"/>
  <sheetViews>
    <sheetView workbookViewId="0"/>
  </sheetViews>
  <sheetFormatPr defaultRowHeight="15"/>
  <cols>
    <col min="1" max="35" width="2.7109375" customWidth="1"/>
  </cols>
  <sheetData>
    <row r="1" spans="1:40" ht="9.9499999999999993" customHeight="1">
      <c r="A1" s="846"/>
      <c r="B1" s="833" t="s">
        <v>2061</v>
      </c>
      <c r="C1" s="834"/>
      <c r="D1" s="834"/>
      <c r="E1" s="834"/>
      <c r="F1" s="834"/>
      <c r="G1" s="834"/>
      <c r="H1" s="834"/>
      <c r="I1" s="834"/>
      <c r="J1" s="834"/>
      <c r="K1" s="834"/>
      <c r="L1" s="834"/>
      <c r="M1" s="834"/>
      <c r="N1" s="835"/>
      <c r="O1" s="835"/>
      <c r="P1" s="835"/>
      <c r="Q1" s="835"/>
      <c r="R1" s="835"/>
      <c r="S1" s="835"/>
      <c r="T1" s="835"/>
      <c r="U1" s="835"/>
      <c r="V1" s="835"/>
      <c r="W1" s="846"/>
      <c r="X1" s="836"/>
      <c r="Y1" s="836"/>
      <c r="Z1" s="836"/>
      <c r="AA1" s="836"/>
      <c r="AB1" s="836"/>
      <c r="AC1" s="836"/>
      <c r="AD1" s="836"/>
      <c r="AE1" s="836"/>
      <c r="AF1" s="836"/>
      <c r="AG1" s="836"/>
      <c r="AH1" s="837" t="s">
        <v>2062</v>
      </c>
      <c r="AI1" s="846"/>
      <c r="AJ1" s="838"/>
      <c r="AK1" s="846"/>
      <c r="AL1" s="846"/>
      <c r="AM1" s="846"/>
      <c r="AN1" s="846"/>
    </row>
    <row r="2" spans="1:40" ht="9.9499999999999993" customHeight="1">
      <c r="A2" s="846"/>
      <c r="B2" s="833" t="s">
        <v>2062</v>
      </c>
      <c r="C2" s="834"/>
      <c r="D2" s="834"/>
      <c r="E2" s="834"/>
      <c r="F2" s="834"/>
      <c r="G2" s="834"/>
      <c r="H2" s="834"/>
      <c r="I2" s="834"/>
      <c r="J2" s="834"/>
      <c r="K2" s="834"/>
      <c r="L2" s="834"/>
      <c r="M2" s="834"/>
      <c r="N2" s="835"/>
      <c r="O2" s="835"/>
      <c r="P2" s="835"/>
      <c r="Q2" s="835"/>
      <c r="R2" s="835"/>
      <c r="S2" s="835"/>
      <c r="T2" s="835"/>
      <c r="U2" s="835"/>
      <c r="V2" s="835"/>
      <c r="W2" s="846"/>
      <c r="X2" s="836"/>
      <c r="Y2" s="836"/>
      <c r="Z2" s="836"/>
      <c r="AA2" s="836"/>
      <c r="AB2" s="836"/>
      <c r="AC2" s="836"/>
      <c r="AD2" s="836"/>
      <c r="AE2" s="836"/>
      <c r="AF2" s="836"/>
      <c r="AG2" s="836"/>
      <c r="AH2" s="837" t="s">
        <v>2063</v>
      </c>
      <c r="AI2" s="846"/>
      <c r="AJ2" s="838"/>
      <c r="AK2" s="846"/>
      <c r="AL2" s="846"/>
      <c r="AM2" s="846"/>
      <c r="AN2" s="846"/>
    </row>
    <row r="3" spans="1:40" ht="9.9499999999999993" customHeight="1">
      <c r="A3" s="846"/>
      <c r="B3" s="833" t="s">
        <v>2064</v>
      </c>
      <c r="C3" s="767"/>
      <c r="D3" s="767"/>
      <c r="E3" s="767"/>
      <c r="F3" s="767"/>
      <c r="G3" s="767"/>
      <c r="H3" s="767"/>
      <c r="I3" s="767"/>
      <c r="J3" s="767"/>
      <c r="K3" s="767"/>
      <c r="L3" s="767"/>
      <c r="M3" s="767"/>
      <c r="N3" s="835"/>
      <c r="O3" s="835"/>
      <c r="P3" s="835"/>
      <c r="Q3" s="835"/>
      <c r="R3" s="835"/>
      <c r="S3" s="835"/>
      <c r="T3" s="835"/>
      <c r="U3" s="835"/>
      <c r="V3" s="835"/>
      <c r="W3" s="846"/>
      <c r="X3" s="836"/>
      <c r="Y3" s="836"/>
      <c r="Z3" s="836"/>
      <c r="AA3" s="836"/>
      <c r="AB3" s="836"/>
      <c r="AC3" s="836"/>
      <c r="AD3" s="836"/>
      <c r="AE3" s="836"/>
      <c r="AF3" s="836"/>
      <c r="AG3" s="836"/>
      <c r="AH3" s="837" t="s">
        <v>2065</v>
      </c>
      <c r="AI3" s="846"/>
      <c r="AJ3" s="838"/>
      <c r="AK3" s="846"/>
      <c r="AL3" s="846"/>
      <c r="AM3" s="846"/>
      <c r="AN3" s="846"/>
    </row>
    <row r="4" spans="1:40" ht="9.9499999999999993" customHeight="1">
      <c r="A4" s="846"/>
      <c r="B4" s="833" t="s">
        <v>2066</v>
      </c>
      <c r="C4" s="767"/>
      <c r="D4" s="767"/>
      <c r="E4" s="767"/>
      <c r="F4" s="767"/>
      <c r="G4" s="767"/>
      <c r="H4" s="767"/>
      <c r="I4" s="767"/>
      <c r="J4" s="767"/>
      <c r="K4" s="767"/>
      <c r="L4" s="767"/>
      <c r="M4" s="767"/>
      <c r="N4" s="835"/>
      <c r="O4" s="835"/>
      <c r="P4" s="835"/>
      <c r="Q4" s="835"/>
      <c r="R4" s="835"/>
      <c r="S4" s="835"/>
      <c r="T4" s="835"/>
      <c r="U4" s="835"/>
      <c r="V4" s="835"/>
      <c r="W4" s="846"/>
      <c r="X4" s="836"/>
      <c r="Y4" s="836"/>
      <c r="Z4" s="836"/>
      <c r="AA4" s="836"/>
      <c r="AB4" s="836"/>
      <c r="AC4" s="836"/>
      <c r="AD4" s="836"/>
      <c r="AE4" s="836"/>
      <c r="AF4" s="836"/>
      <c r="AG4" s="836"/>
      <c r="AH4" s="837" t="s">
        <v>2067</v>
      </c>
      <c r="AI4" s="846"/>
      <c r="AJ4" s="838"/>
      <c r="AK4" s="846"/>
      <c r="AL4" s="846"/>
      <c r="AM4" s="846"/>
      <c r="AN4" s="846"/>
    </row>
    <row r="5" spans="1:40" ht="9.9499999999999993" customHeight="1">
      <c r="A5" s="846"/>
      <c r="B5" s="833"/>
      <c r="C5" s="767"/>
      <c r="D5" s="767"/>
      <c r="E5" s="767"/>
      <c r="F5" s="767"/>
      <c r="G5" s="767"/>
      <c r="H5" s="767"/>
      <c r="I5" s="767"/>
      <c r="J5" s="767"/>
      <c r="K5" s="767"/>
      <c r="L5" s="767"/>
      <c r="M5" s="767"/>
      <c r="N5" s="835"/>
      <c r="O5" s="835"/>
      <c r="P5" s="835"/>
      <c r="Q5" s="835"/>
      <c r="R5" s="835"/>
      <c r="S5" s="835"/>
      <c r="T5" s="835"/>
      <c r="U5" s="835"/>
      <c r="V5" s="835"/>
      <c r="W5" s="846"/>
      <c r="X5" s="836"/>
      <c r="Y5" s="836"/>
      <c r="Z5" s="836"/>
      <c r="AA5" s="836"/>
      <c r="AB5" s="836"/>
      <c r="AC5" s="836"/>
      <c r="AD5" s="836"/>
      <c r="AE5" s="836"/>
      <c r="AF5" s="836"/>
      <c r="AG5" s="836"/>
      <c r="AH5" s="837" t="s">
        <v>2068</v>
      </c>
      <c r="AI5" s="846"/>
      <c r="AJ5" s="838"/>
      <c r="AK5" s="846"/>
      <c r="AL5" s="846"/>
      <c r="AM5" s="846"/>
      <c r="AN5" s="846"/>
    </row>
    <row r="6" spans="1:40" ht="9.9499999999999993" customHeight="1">
      <c r="A6" s="767"/>
      <c r="B6" s="766"/>
      <c r="C6" s="767"/>
      <c r="D6" s="767"/>
      <c r="E6" s="767"/>
      <c r="F6" s="767"/>
      <c r="G6" s="767"/>
      <c r="H6" s="767"/>
      <c r="I6" s="767"/>
      <c r="J6" s="767"/>
      <c r="K6" s="767"/>
      <c r="L6" s="767"/>
      <c r="M6" s="767"/>
      <c r="N6" s="835"/>
      <c r="O6" s="835"/>
      <c r="P6" s="835"/>
      <c r="Q6" s="835"/>
      <c r="R6" s="835"/>
      <c r="S6" s="835"/>
      <c r="T6" s="835"/>
      <c r="U6" s="835"/>
      <c r="V6" s="835"/>
      <c r="W6" s="846"/>
      <c r="X6" s="759"/>
      <c r="Y6" s="759"/>
      <c r="Z6" s="759"/>
      <c r="AA6" s="759"/>
      <c r="AB6" s="759"/>
      <c r="AC6" s="759"/>
      <c r="AD6" s="759"/>
      <c r="AE6" s="759"/>
      <c r="AF6" s="759"/>
      <c r="AG6" s="759"/>
      <c r="AH6" s="837" t="s">
        <v>2069</v>
      </c>
      <c r="AI6" s="846"/>
      <c r="AJ6" s="838"/>
      <c r="AK6" s="846"/>
      <c r="AL6" s="846"/>
      <c r="AM6" s="846"/>
      <c r="AN6" s="846"/>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759"/>
      <c r="Y7" s="759"/>
      <c r="Z7" s="759"/>
      <c r="AA7" s="759"/>
      <c r="AB7" s="759"/>
      <c r="AC7" s="759"/>
      <c r="AD7" s="759"/>
      <c r="AE7" s="759"/>
      <c r="AF7" s="759"/>
      <c r="AG7" s="759"/>
      <c r="AH7" s="759"/>
      <c r="AI7" s="759"/>
      <c r="AJ7" s="846"/>
      <c r="AK7" s="846"/>
      <c r="AL7" s="846"/>
      <c r="AM7" s="846"/>
      <c r="AN7" s="846"/>
    </row>
    <row r="8" spans="1:40" ht="15.75" customHeight="1">
      <c r="A8" s="847"/>
      <c r="B8" s="847"/>
      <c r="C8" s="847"/>
      <c r="D8" s="847"/>
      <c r="E8" s="848"/>
      <c r="F8" s="847"/>
      <c r="G8" s="847"/>
      <c r="H8" s="847"/>
      <c r="I8" s="847"/>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row>
    <row r="9" spans="1:40" ht="15.75" customHeight="1">
      <c r="A9" s="847"/>
      <c r="B9" s="847"/>
      <c r="C9" s="847"/>
      <c r="D9" s="847"/>
      <c r="E9" s="848"/>
      <c r="F9" s="847"/>
      <c r="G9" s="847"/>
      <c r="H9" s="847"/>
      <c r="I9" s="847"/>
      <c r="J9" s="846"/>
      <c r="K9" s="846"/>
      <c r="L9" s="846"/>
      <c r="M9" s="846"/>
      <c r="N9" s="846"/>
      <c r="O9" s="846"/>
      <c r="P9" s="846"/>
      <c r="Q9" s="846"/>
      <c r="R9" s="846"/>
      <c r="S9" s="840" t="s">
        <v>2070</v>
      </c>
      <c r="T9" s="840"/>
      <c r="U9" s="840"/>
      <c r="V9" s="840"/>
      <c r="W9" s="840"/>
      <c r="X9" s="840"/>
      <c r="Y9" s="840"/>
      <c r="Z9" s="840"/>
      <c r="AA9" s="840"/>
      <c r="AB9" s="840"/>
      <c r="AC9" s="840"/>
      <c r="AD9" s="846"/>
      <c r="AE9" s="846"/>
      <c r="AF9" s="846"/>
      <c r="AG9" s="846"/>
      <c r="AH9" s="846"/>
      <c r="AI9" s="846"/>
      <c r="AJ9" s="846"/>
      <c r="AK9" s="846"/>
      <c r="AL9" s="846"/>
      <c r="AM9" s="846"/>
      <c r="AN9" s="846"/>
    </row>
    <row r="10" spans="1:40" ht="15.75" customHeight="1">
      <c r="A10" s="849"/>
      <c r="B10" s="849"/>
      <c r="C10" s="849"/>
      <c r="D10" s="849"/>
      <c r="E10" s="846"/>
      <c r="F10" s="850"/>
      <c r="G10" s="850"/>
      <c r="H10" s="850"/>
      <c r="I10" s="850"/>
      <c r="J10" s="846"/>
      <c r="K10" s="846"/>
      <c r="L10" s="846"/>
      <c r="M10" s="846"/>
      <c r="N10" s="846"/>
      <c r="O10" s="846"/>
      <c r="P10" s="846"/>
      <c r="Q10" s="846"/>
      <c r="R10" s="846"/>
      <c r="S10" s="842" t="s">
        <v>2071</v>
      </c>
      <c r="T10" s="840"/>
      <c r="U10" s="840"/>
      <c r="V10" s="840"/>
      <c r="W10" s="840"/>
      <c r="X10" s="840"/>
      <c r="Y10" s="840"/>
      <c r="Z10" s="840"/>
      <c r="AA10" s="840"/>
      <c r="AB10" s="840"/>
      <c r="AC10" s="840"/>
      <c r="AD10" s="846"/>
      <c r="AE10" s="846"/>
      <c r="AF10" s="846"/>
      <c r="AG10" s="846"/>
      <c r="AH10" s="846"/>
      <c r="AI10" s="846"/>
      <c r="AJ10" s="846"/>
      <c r="AK10" s="846"/>
      <c r="AL10" s="846"/>
      <c r="AM10" s="846"/>
      <c r="AN10" s="846"/>
    </row>
    <row r="11" spans="1:40" ht="15.75" customHeight="1">
      <c r="A11" s="849"/>
      <c r="B11" s="849"/>
      <c r="C11" s="849"/>
      <c r="D11" s="849"/>
      <c r="E11" s="849"/>
      <c r="F11" s="851"/>
      <c r="G11" s="851"/>
      <c r="H11" s="851"/>
      <c r="I11" s="851"/>
      <c r="J11" s="846"/>
      <c r="K11" s="846"/>
      <c r="L11" s="846"/>
      <c r="M11" s="846"/>
      <c r="N11" s="846"/>
      <c r="O11" s="846"/>
      <c r="P11" s="846"/>
      <c r="Q11" s="846"/>
      <c r="R11" s="846"/>
      <c r="S11" s="840" t="s">
        <v>2072</v>
      </c>
      <c r="T11" s="840"/>
      <c r="U11" s="840"/>
      <c r="V11" s="840"/>
      <c r="W11" s="840"/>
      <c r="X11" s="840"/>
      <c r="Y11" s="840"/>
      <c r="Z11" s="840"/>
      <c r="AA11" s="840"/>
      <c r="AB11" s="840"/>
      <c r="AC11" s="840"/>
      <c r="AD11" s="846"/>
      <c r="AE11" s="846"/>
      <c r="AF11" s="846"/>
      <c r="AG11" s="846"/>
      <c r="AH11" s="846"/>
      <c r="AI11" s="846"/>
      <c r="AJ11" s="846"/>
      <c r="AK11" s="846"/>
      <c r="AL11" s="846"/>
      <c r="AM11" s="846"/>
      <c r="AN11" s="846"/>
    </row>
    <row r="12" spans="1:40" ht="15.75" customHeight="1">
      <c r="A12" s="849"/>
      <c r="B12" s="849"/>
      <c r="C12" s="849"/>
      <c r="D12" s="849"/>
      <c r="E12" s="849"/>
      <c r="F12" s="852"/>
      <c r="G12" s="852"/>
      <c r="H12" s="852"/>
      <c r="I12" s="852"/>
      <c r="J12" s="846"/>
      <c r="K12" s="846"/>
      <c r="L12" s="846"/>
      <c r="M12" s="846"/>
      <c r="N12" s="846"/>
      <c r="O12" s="846"/>
      <c r="P12" s="846"/>
      <c r="Q12" s="846"/>
      <c r="R12" s="846"/>
      <c r="S12" s="840" t="s">
        <v>2073</v>
      </c>
      <c r="T12" s="840"/>
      <c r="U12" s="840"/>
      <c r="V12" s="840"/>
      <c r="W12" s="840"/>
      <c r="X12" s="840"/>
      <c r="Y12" s="840"/>
      <c r="Z12" s="840"/>
      <c r="AA12" s="840"/>
      <c r="AB12" s="840"/>
      <c r="AC12" s="840"/>
      <c r="AD12" s="846"/>
      <c r="AE12" s="846"/>
      <c r="AF12" s="846"/>
      <c r="AG12" s="846"/>
      <c r="AH12" s="846"/>
      <c r="AI12" s="846"/>
      <c r="AJ12" s="846"/>
      <c r="AK12" s="846"/>
      <c r="AL12" s="846"/>
      <c r="AM12" s="846"/>
      <c r="AN12" s="846"/>
    </row>
    <row r="13" spans="1:40" ht="15.75" customHeight="1">
      <c r="A13" s="849"/>
      <c r="B13" s="849"/>
      <c r="C13" s="849"/>
      <c r="D13" s="849"/>
      <c r="E13" s="849"/>
      <c r="F13" s="851"/>
      <c r="G13" s="851"/>
      <c r="H13" s="851"/>
      <c r="I13" s="851"/>
      <c r="J13" s="846"/>
      <c r="K13" s="846"/>
      <c r="L13" s="846"/>
      <c r="M13" s="846"/>
      <c r="N13" s="846"/>
      <c r="O13" s="846"/>
      <c r="P13" s="846"/>
      <c r="Q13" s="846"/>
      <c r="R13" s="846"/>
      <c r="S13" s="1240" t="s">
        <v>2074</v>
      </c>
      <c r="T13" s="1240"/>
      <c r="U13" s="1240"/>
      <c r="V13" s="1240"/>
      <c r="W13" s="1240"/>
      <c r="X13" s="1240"/>
      <c r="Y13" s="1240"/>
      <c r="Z13" s="1240"/>
      <c r="AA13" s="1240"/>
      <c r="AB13" s="1240"/>
      <c r="AC13" s="1240"/>
      <c r="AD13" s="846"/>
      <c r="AE13" s="846"/>
      <c r="AF13" s="846"/>
      <c r="AG13" s="846"/>
      <c r="AH13" s="846"/>
      <c r="AI13" s="846"/>
      <c r="AJ13" s="846"/>
      <c r="AK13" s="846"/>
      <c r="AL13" s="846"/>
      <c r="AM13" s="846"/>
      <c r="AN13" s="846"/>
    </row>
    <row r="14" spans="1:40" ht="15.75" customHeight="1">
      <c r="A14" s="849"/>
      <c r="B14" s="849"/>
      <c r="C14" s="849"/>
      <c r="D14" s="849"/>
      <c r="E14" s="849"/>
      <c r="F14" s="851"/>
      <c r="G14" s="851"/>
      <c r="H14" s="851"/>
      <c r="I14" s="851"/>
      <c r="J14" s="846"/>
      <c r="K14" s="846"/>
      <c r="L14" s="846"/>
      <c r="M14" s="846"/>
      <c r="N14" s="846"/>
      <c r="O14" s="846"/>
      <c r="P14" s="846"/>
      <c r="Q14" s="846"/>
      <c r="R14" s="846"/>
      <c r="S14" s="779" t="s">
        <v>2075</v>
      </c>
      <c r="T14" s="779"/>
      <c r="U14" s="779"/>
      <c r="V14" s="779"/>
      <c r="W14" s="779"/>
      <c r="X14" s="780"/>
      <c r="Y14" s="780"/>
      <c r="Z14" s="780"/>
      <c r="AA14" s="779"/>
      <c r="AB14" s="779"/>
      <c r="AC14" s="779"/>
      <c r="AD14" s="846"/>
      <c r="AE14" s="846"/>
      <c r="AF14" s="846"/>
      <c r="AG14" s="846"/>
      <c r="AH14" s="846"/>
      <c r="AI14" s="846"/>
      <c r="AJ14" s="846"/>
      <c r="AK14" s="846"/>
      <c r="AL14" s="846"/>
      <c r="AM14" s="846"/>
      <c r="AN14" s="846"/>
    </row>
    <row r="15" spans="1:40" ht="15.75" customHeight="1">
      <c r="A15" s="849"/>
      <c r="B15" s="849"/>
      <c r="C15" s="849"/>
      <c r="D15" s="849"/>
      <c r="E15" s="849"/>
      <c r="F15" s="851"/>
      <c r="G15" s="851"/>
      <c r="H15" s="851"/>
      <c r="I15" s="851"/>
      <c r="J15" s="846"/>
      <c r="K15" s="846"/>
      <c r="L15" s="846"/>
      <c r="M15" s="846"/>
      <c r="N15" s="846"/>
      <c r="O15" s="846"/>
      <c r="P15" s="846"/>
      <c r="Q15" s="846"/>
      <c r="R15" s="846"/>
      <c r="S15" s="846"/>
      <c r="T15" s="846"/>
      <c r="U15" s="846"/>
      <c r="V15" s="846"/>
      <c r="W15" s="846"/>
      <c r="X15" s="846"/>
      <c r="Y15" s="853"/>
      <c r="Z15" s="853"/>
      <c r="AA15" s="853"/>
      <c r="AB15" s="853"/>
      <c r="AC15" s="846"/>
      <c r="AD15" s="846"/>
      <c r="AE15" s="846"/>
      <c r="AF15" s="846"/>
      <c r="AG15" s="846"/>
      <c r="AH15" s="846"/>
      <c r="AI15" s="846"/>
      <c r="AJ15" s="846"/>
      <c r="AK15" s="846"/>
      <c r="AL15" s="846"/>
      <c r="AM15" s="846"/>
      <c r="AN15" s="846"/>
    </row>
    <row r="16" spans="1:40" ht="15.75" customHeight="1">
      <c r="A16" s="849"/>
      <c r="B16" s="849"/>
      <c r="C16" s="849"/>
      <c r="D16" s="849"/>
      <c r="E16" s="849"/>
      <c r="F16" s="851"/>
      <c r="G16" s="851"/>
      <c r="H16" s="851"/>
      <c r="I16" s="851"/>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6"/>
      <c r="AN16" s="846"/>
    </row>
    <row r="17" spans="1:40" ht="15" customHeight="1">
      <c r="A17" s="849"/>
      <c r="B17" s="849"/>
      <c r="C17" s="849"/>
      <c r="D17" s="849"/>
      <c r="E17" s="849"/>
      <c r="F17" s="849"/>
      <c r="G17" s="854"/>
      <c r="H17" s="854"/>
      <c r="I17" s="854"/>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6"/>
      <c r="AJ17" s="846"/>
      <c r="AK17" s="846"/>
      <c r="AL17" s="846"/>
      <c r="AM17" s="846"/>
      <c r="AN17" s="846"/>
    </row>
    <row r="18" spans="1:40" ht="15.75" customHeight="1">
      <c r="A18" s="846"/>
      <c r="B18" s="1251" t="s">
        <v>2096</v>
      </c>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846"/>
      <c r="AJ18" s="846"/>
      <c r="AK18" s="846"/>
      <c r="AL18" s="846"/>
      <c r="AM18" s="846"/>
      <c r="AN18" s="846"/>
    </row>
    <row r="19" spans="1:40" ht="15.75" customHeight="1">
      <c r="A19" s="855"/>
      <c r="B19" s="849"/>
      <c r="C19" s="849"/>
      <c r="D19" s="849"/>
      <c r="E19" s="849"/>
      <c r="F19" s="849"/>
      <c r="G19" s="849"/>
      <c r="H19" s="849"/>
      <c r="I19" s="849"/>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55"/>
      <c r="AJ19" s="846"/>
      <c r="AK19" s="846"/>
      <c r="AL19" s="846"/>
      <c r="AM19" s="846"/>
      <c r="AN19" s="846"/>
    </row>
    <row r="20" spans="1:40" ht="12.75" customHeight="1">
      <c r="A20" s="846"/>
      <c r="B20" s="856"/>
      <c r="C20" s="1243" t="s">
        <v>2097</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846"/>
      <c r="AJ20" s="846"/>
      <c r="AK20" s="846"/>
      <c r="AL20" s="846"/>
      <c r="AM20" s="846"/>
      <c r="AN20" s="846"/>
    </row>
    <row r="21" spans="1:40" ht="12.75" customHeight="1">
      <c r="A21" s="846"/>
      <c r="B21" s="856"/>
      <c r="C21" s="1243"/>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846"/>
      <c r="AJ21" s="846"/>
      <c r="AK21" s="846"/>
      <c r="AL21" s="846"/>
      <c r="AM21" s="846"/>
      <c r="AN21" s="846"/>
    </row>
    <row r="22" spans="1:40" ht="12.75" customHeight="1">
      <c r="A22" s="856"/>
      <c r="B22" s="856"/>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846"/>
      <c r="AJ22" s="846"/>
      <c r="AK22" s="846"/>
      <c r="AL22" s="846"/>
      <c r="AM22" s="846"/>
      <c r="AN22" s="846"/>
    </row>
    <row r="23" spans="1:40" ht="12.75" customHeight="1">
      <c r="A23" s="856"/>
      <c r="B23" s="856"/>
      <c r="C23" s="857"/>
      <c r="D23" s="858"/>
      <c r="E23" s="858"/>
      <c r="F23" s="858"/>
      <c r="G23" s="858"/>
      <c r="H23" s="858"/>
      <c r="I23" s="858"/>
      <c r="J23" s="858"/>
      <c r="K23" s="858"/>
      <c r="L23" s="858"/>
      <c r="M23" s="858"/>
      <c r="N23" s="858"/>
      <c r="O23" s="858"/>
      <c r="P23" s="858"/>
      <c r="Q23" s="858"/>
      <c r="R23" s="858"/>
      <c r="S23" s="858"/>
      <c r="T23" s="859"/>
      <c r="U23" s="859"/>
      <c r="V23" s="859"/>
      <c r="W23" s="859"/>
      <c r="X23" s="858"/>
      <c r="Y23" s="858"/>
      <c r="Z23" s="858"/>
      <c r="AA23" s="858"/>
      <c r="AB23" s="858"/>
      <c r="AC23" s="858"/>
      <c r="AD23" s="858"/>
      <c r="AE23" s="858"/>
      <c r="AF23" s="858"/>
      <c r="AG23" s="858"/>
      <c r="AH23" s="858"/>
      <c r="AI23" s="846"/>
      <c r="AJ23" s="846"/>
      <c r="AK23" s="846"/>
      <c r="AL23" s="846"/>
      <c r="AM23" s="846"/>
      <c r="AN23" s="846"/>
    </row>
    <row r="24" spans="1:40" ht="12.75" customHeight="1">
      <c r="A24" s="846"/>
      <c r="B24" s="846"/>
      <c r="C24" s="846"/>
      <c r="D24" s="846"/>
      <c r="E24" s="846"/>
      <c r="F24" s="846"/>
      <c r="G24" s="846"/>
      <c r="H24" s="846"/>
      <c r="I24" s="1252" t="s">
        <v>2098</v>
      </c>
      <c r="J24" s="1252"/>
      <c r="K24" s="1252"/>
      <c r="L24" s="1252"/>
      <c r="M24" s="1252"/>
      <c r="N24" s="1252"/>
      <c r="O24" s="1252"/>
      <c r="P24" s="1252"/>
      <c r="Q24" s="1252"/>
      <c r="R24" s="1252"/>
      <c r="S24" s="1252"/>
      <c r="T24" s="1252" t="s">
        <v>2088</v>
      </c>
      <c r="U24" s="1252"/>
      <c r="V24" s="1252"/>
      <c r="W24" s="1252"/>
      <c r="X24" s="1252"/>
      <c r="Y24" s="1252"/>
      <c r="Z24" s="1252" t="s">
        <v>2099</v>
      </c>
      <c r="AA24" s="1252"/>
      <c r="AB24" s="1252"/>
      <c r="AC24" s="1252"/>
      <c r="AD24" s="860"/>
      <c r="AE24" s="860"/>
      <c r="AF24" s="860"/>
      <c r="AG24" s="860"/>
      <c r="AH24" s="860"/>
      <c r="AI24" s="846"/>
      <c r="AJ24" s="846"/>
      <c r="AK24" s="846"/>
      <c r="AL24" s="846"/>
      <c r="AM24" s="846"/>
      <c r="AN24" s="846"/>
    </row>
    <row r="25" spans="1:40" ht="12.75" customHeight="1">
      <c r="A25" s="846"/>
      <c r="B25" s="846"/>
      <c r="C25" s="846"/>
      <c r="D25" s="846"/>
      <c r="E25" s="846"/>
      <c r="F25" s="846"/>
      <c r="G25" s="846"/>
      <c r="H25" s="846"/>
      <c r="I25" s="1246"/>
      <c r="J25" s="1247"/>
      <c r="K25" s="1247"/>
      <c r="L25" s="1247"/>
      <c r="M25" s="1247"/>
      <c r="N25" s="1247"/>
      <c r="O25" s="1247"/>
      <c r="P25" s="1247"/>
      <c r="Q25" s="1247"/>
      <c r="R25" s="1247"/>
      <c r="S25" s="1248"/>
      <c r="T25" s="1249"/>
      <c r="U25" s="1249"/>
      <c r="V25" s="1249"/>
      <c r="W25" s="1249"/>
      <c r="X25" s="1249"/>
      <c r="Y25" s="1249"/>
      <c r="Z25" s="1250"/>
      <c r="AA25" s="1250"/>
      <c r="AB25" s="1250"/>
      <c r="AC25" s="1250"/>
      <c r="AD25" s="861"/>
      <c r="AE25" s="861"/>
      <c r="AF25" s="861"/>
      <c r="AG25" s="861"/>
      <c r="AH25" s="861"/>
      <c r="AI25" s="846"/>
      <c r="AJ25" s="846"/>
      <c r="AK25" s="846"/>
      <c r="AL25" s="846"/>
      <c r="AM25" s="846"/>
      <c r="AN25" s="846"/>
    </row>
    <row r="26" spans="1:40" ht="12.75" customHeight="1">
      <c r="A26" s="846"/>
      <c r="B26" s="846"/>
      <c r="C26" s="846"/>
      <c r="D26" s="846"/>
      <c r="E26" s="846"/>
      <c r="F26" s="846"/>
      <c r="G26" s="846"/>
      <c r="H26" s="846"/>
      <c r="I26" s="1246"/>
      <c r="J26" s="1247"/>
      <c r="K26" s="1247"/>
      <c r="L26" s="1247"/>
      <c r="M26" s="1247"/>
      <c r="N26" s="1247"/>
      <c r="O26" s="1247"/>
      <c r="P26" s="1247"/>
      <c r="Q26" s="1247"/>
      <c r="R26" s="1247"/>
      <c r="S26" s="1248"/>
      <c r="T26" s="1249"/>
      <c r="U26" s="1249"/>
      <c r="V26" s="1249"/>
      <c r="W26" s="1249"/>
      <c r="X26" s="1249"/>
      <c r="Y26" s="1249"/>
      <c r="Z26" s="1250"/>
      <c r="AA26" s="1250"/>
      <c r="AB26" s="1250"/>
      <c r="AC26" s="1250"/>
      <c r="AD26" s="861"/>
      <c r="AE26" s="861"/>
      <c r="AF26" s="861"/>
      <c r="AG26" s="861"/>
      <c r="AH26" s="861"/>
      <c r="AI26" s="846"/>
      <c r="AJ26" s="846"/>
      <c r="AK26" s="846"/>
      <c r="AL26" s="846"/>
      <c r="AM26" s="846"/>
      <c r="AN26" s="846"/>
    </row>
    <row r="27" spans="1:40" ht="12.75" customHeight="1">
      <c r="A27" s="846"/>
      <c r="B27" s="846"/>
      <c r="C27" s="846"/>
      <c r="D27" s="846"/>
      <c r="E27" s="846"/>
      <c r="F27" s="846"/>
      <c r="G27" s="846"/>
      <c r="H27" s="846"/>
      <c r="I27" s="1246"/>
      <c r="J27" s="1247"/>
      <c r="K27" s="1247"/>
      <c r="L27" s="1247"/>
      <c r="M27" s="1247"/>
      <c r="N27" s="1247"/>
      <c r="O27" s="1247"/>
      <c r="P27" s="1247"/>
      <c r="Q27" s="1247"/>
      <c r="R27" s="1247"/>
      <c r="S27" s="1248"/>
      <c r="T27" s="1249"/>
      <c r="U27" s="1249"/>
      <c r="V27" s="1249"/>
      <c r="W27" s="1249"/>
      <c r="X27" s="1249"/>
      <c r="Y27" s="1249"/>
      <c r="Z27" s="1250"/>
      <c r="AA27" s="1250"/>
      <c r="AB27" s="1250"/>
      <c r="AC27" s="1250"/>
      <c r="AD27" s="861"/>
      <c r="AE27" s="861"/>
      <c r="AF27" s="861"/>
      <c r="AG27" s="861"/>
      <c r="AH27" s="861"/>
      <c r="AI27" s="846"/>
      <c r="AJ27" s="846"/>
      <c r="AK27" s="846"/>
      <c r="AL27" s="846"/>
      <c r="AM27" s="846"/>
      <c r="AN27" s="846"/>
    </row>
    <row r="28" spans="1:40" ht="12.75" customHeight="1">
      <c r="A28" s="846"/>
      <c r="B28" s="846"/>
      <c r="C28" s="846"/>
      <c r="D28" s="846"/>
      <c r="E28" s="846"/>
      <c r="F28" s="846"/>
      <c r="G28" s="846"/>
      <c r="H28" s="846"/>
      <c r="I28" s="1246"/>
      <c r="J28" s="1247"/>
      <c r="K28" s="1247"/>
      <c r="L28" s="1247"/>
      <c r="M28" s="1247"/>
      <c r="N28" s="1247"/>
      <c r="O28" s="1247"/>
      <c r="P28" s="1247"/>
      <c r="Q28" s="1247"/>
      <c r="R28" s="1247"/>
      <c r="S28" s="1248"/>
      <c r="T28" s="1249"/>
      <c r="U28" s="1249"/>
      <c r="V28" s="1249"/>
      <c r="W28" s="1249"/>
      <c r="X28" s="1249"/>
      <c r="Y28" s="1249"/>
      <c r="Z28" s="1250"/>
      <c r="AA28" s="1250"/>
      <c r="AB28" s="1250"/>
      <c r="AC28" s="1250"/>
      <c r="AD28" s="861"/>
      <c r="AE28" s="861"/>
      <c r="AF28" s="861"/>
      <c r="AG28" s="861"/>
      <c r="AH28" s="861"/>
      <c r="AI28" s="846"/>
      <c r="AJ28" s="846"/>
      <c r="AK28" s="846"/>
      <c r="AL28" s="846"/>
      <c r="AM28" s="846"/>
      <c r="AN28" s="846"/>
    </row>
    <row r="29" spans="1:40" ht="12.75" customHeight="1">
      <c r="A29" s="846"/>
      <c r="B29" s="846"/>
      <c r="C29" s="846"/>
      <c r="D29" s="846"/>
      <c r="E29" s="846"/>
      <c r="F29" s="846"/>
      <c r="G29" s="846"/>
      <c r="H29" s="846"/>
      <c r="I29" s="1246"/>
      <c r="J29" s="1247"/>
      <c r="K29" s="1247"/>
      <c r="L29" s="1247"/>
      <c r="M29" s="1247"/>
      <c r="N29" s="1247"/>
      <c r="O29" s="1247"/>
      <c r="P29" s="1247"/>
      <c r="Q29" s="1247"/>
      <c r="R29" s="1247"/>
      <c r="S29" s="1248"/>
      <c r="T29" s="1249"/>
      <c r="U29" s="1249"/>
      <c r="V29" s="1249"/>
      <c r="W29" s="1249"/>
      <c r="X29" s="1249"/>
      <c r="Y29" s="1249"/>
      <c r="Z29" s="1250"/>
      <c r="AA29" s="1250"/>
      <c r="AB29" s="1250"/>
      <c r="AC29" s="1250"/>
      <c r="AD29" s="861"/>
      <c r="AE29" s="861"/>
      <c r="AF29" s="861"/>
      <c r="AG29" s="861"/>
      <c r="AH29" s="861"/>
      <c r="AI29" s="846"/>
      <c r="AJ29" s="846"/>
      <c r="AK29" s="846"/>
      <c r="AL29" s="846"/>
      <c r="AM29" s="846"/>
      <c r="AN29" s="846"/>
    </row>
    <row r="30" spans="1:40" ht="12.75" customHeight="1">
      <c r="A30" s="846"/>
      <c r="B30" s="846"/>
      <c r="C30" s="846"/>
      <c r="D30" s="846"/>
      <c r="E30" s="846"/>
      <c r="F30" s="846"/>
      <c r="G30" s="846"/>
      <c r="H30" s="846"/>
      <c r="I30" s="1246"/>
      <c r="J30" s="1247"/>
      <c r="K30" s="1247"/>
      <c r="L30" s="1247"/>
      <c r="M30" s="1247"/>
      <c r="N30" s="1247"/>
      <c r="O30" s="1247"/>
      <c r="P30" s="1247"/>
      <c r="Q30" s="1247"/>
      <c r="R30" s="1247"/>
      <c r="S30" s="1248"/>
      <c r="T30" s="1249"/>
      <c r="U30" s="1249"/>
      <c r="V30" s="1249"/>
      <c r="W30" s="1249"/>
      <c r="X30" s="1249"/>
      <c r="Y30" s="1249"/>
      <c r="Z30" s="1250"/>
      <c r="AA30" s="1250"/>
      <c r="AB30" s="1250"/>
      <c r="AC30" s="1250"/>
      <c r="AD30" s="846"/>
      <c r="AE30" s="846"/>
      <c r="AF30" s="846"/>
      <c r="AG30" s="846"/>
      <c r="AH30" s="846"/>
      <c r="AI30" s="846"/>
      <c r="AJ30" s="846"/>
      <c r="AK30" s="846"/>
      <c r="AL30" s="846"/>
      <c r="AM30" s="846"/>
      <c r="AN30" s="846"/>
    </row>
    <row r="31" spans="1:40" ht="12.75" customHeight="1">
      <c r="A31" s="846"/>
      <c r="B31" s="846"/>
      <c r="C31" s="846"/>
      <c r="D31" s="846"/>
      <c r="E31" s="846"/>
      <c r="F31" s="846"/>
      <c r="G31" s="846"/>
      <c r="H31" s="846"/>
      <c r="I31" s="862"/>
      <c r="J31" s="863"/>
      <c r="K31" s="863"/>
      <c r="L31" s="863"/>
      <c r="M31" s="863"/>
      <c r="N31" s="862"/>
      <c r="O31" s="862"/>
      <c r="P31" s="862"/>
      <c r="Q31" s="862"/>
      <c r="R31" s="862"/>
      <c r="S31" s="864"/>
      <c r="T31" s="865"/>
      <c r="U31" s="866"/>
      <c r="V31" s="867"/>
      <c r="W31" s="866"/>
      <c r="X31" s="866"/>
      <c r="Y31" s="868" t="s">
        <v>2100</v>
      </c>
      <c r="Z31" s="1242">
        <f>SUM(Z25:Z30)</f>
        <v>0</v>
      </c>
      <c r="AA31" s="1242"/>
      <c r="AB31" s="1242"/>
      <c r="AC31" s="1242"/>
      <c r="AD31" s="846"/>
      <c r="AE31" s="846"/>
      <c r="AF31" s="846"/>
      <c r="AG31" s="846"/>
      <c r="AH31" s="846"/>
      <c r="AI31" s="846"/>
      <c r="AJ31" s="846"/>
      <c r="AK31" s="846"/>
      <c r="AL31" s="846"/>
      <c r="AM31" s="846"/>
      <c r="AN31" s="846"/>
    </row>
    <row r="32" spans="1:40" ht="12.75" customHeight="1">
      <c r="A32" s="856"/>
      <c r="B32" s="856"/>
      <c r="C32" s="857"/>
      <c r="D32" s="858"/>
      <c r="E32" s="858"/>
      <c r="F32" s="858"/>
      <c r="G32" s="858"/>
      <c r="H32" s="858"/>
      <c r="I32" s="858"/>
      <c r="J32" s="858"/>
      <c r="K32" s="858"/>
      <c r="L32" s="858"/>
      <c r="M32" s="858"/>
      <c r="N32" s="858"/>
      <c r="O32" s="858"/>
      <c r="P32" s="858"/>
      <c r="Q32" s="858"/>
      <c r="R32" s="858"/>
      <c r="S32" s="858"/>
      <c r="T32" s="859"/>
      <c r="U32" s="859"/>
      <c r="V32" s="859"/>
      <c r="W32" s="859"/>
      <c r="X32" s="858"/>
      <c r="Y32" s="858"/>
      <c r="Z32" s="858"/>
      <c r="AA32" s="858"/>
      <c r="AB32" s="858"/>
      <c r="AC32" s="858"/>
      <c r="AD32" s="858"/>
      <c r="AE32" s="858"/>
      <c r="AF32" s="858"/>
      <c r="AG32" s="858"/>
      <c r="AH32" s="858"/>
      <c r="AI32" s="846"/>
      <c r="AJ32" s="846"/>
      <c r="AK32" s="846"/>
      <c r="AL32" s="846"/>
      <c r="AM32" s="846"/>
      <c r="AN32" s="846"/>
    </row>
    <row r="33" spans="1:40" ht="12.75" customHeight="1">
      <c r="A33" s="857"/>
      <c r="B33" s="857"/>
      <c r="C33" s="1243" t="s">
        <v>2101</v>
      </c>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846"/>
      <c r="AJ33" s="846"/>
      <c r="AK33" s="846"/>
      <c r="AL33" s="846"/>
      <c r="AM33" s="846"/>
      <c r="AN33" s="846"/>
    </row>
    <row r="34" spans="1:40" ht="12.75" customHeight="1">
      <c r="A34" s="857"/>
      <c r="B34" s="857"/>
      <c r="C34" s="1243"/>
      <c r="D34" s="1243"/>
      <c r="E34" s="1243"/>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3"/>
      <c r="AH34" s="1243"/>
      <c r="AI34" s="846"/>
      <c r="AJ34" s="846"/>
      <c r="AK34" s="846"/>
      <c r="AL34" s="846"/>
      <c r="AM34" s="846"/>
      <c r="AN34" s="846"/>
    </row>
    <row r="35" spans="1:40" ht="12.75" customHeight="1">
      <c r="A35" s="857"/>
      <c r="B35" s="857"/>
      <c r="C35" s="869"/>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46"/>
      <c r="AJ35" s="846"/>
      <c r="AK35" s="846"/>
      <c r="AL35" s="846"/>
      <c r="AM35" s="846"/>
      <c r="AN35" s="846"/>
    </row>
    <row r="36" spans="1:40" ht="12.75" customHeight="1">
      <c r="A36" s="857"/>
      <c r="B36" s="857"/>
      <c r="C36" s="857"/>
      <c r="D36" s="860"/>
      <c r="E36" s="860"/>
      <c r="F36" s="870"/>
      <c r="G36" s="846"/>
      <c r="H36" s="846"/>
      <c r="I36" s="846"/>
      <c r="J36" s="846"/>
      <c r="K36" s="1244" t="s">
        <v>2102</v>
      </c>
      <c r="L36" s="1244"/>
      <c r="M36" s="1244"/>
      <c r="N36" s="1244"/>
      <c r="O36" s="1244"/>
      <c r="P36" s="1244"/>
      <c r="Q36" s="1244"/>
      <c r="R36" s="1244"/>
      <c r="S36" s="1244"/>
      <c r="T36" s="1244"/>
      <c r="U36" s="1244"/>
      <c r="V36" s="1244"/>
      <c r="W36" s="1244"/>
      <c r="X36" s="1244"/>
      <c r="Y36" s="1244"/>
      <c r="Z36" s="1244"/>
      <c r="AA36" s="846"/>
      <c r="AB36" s="846"/>
      <c r="AC36" s="846"/>
      <c r="AD36" s="846"/>
      <c r="AE36" s="846"/>
      <c r="AF36" s="846"/>
      <c r="AG36" s="846"/>
      <c r="AH36" s="846"/>
      <c r="AI36" s="846"/>
      <c r="AJ36" s="846"/>
      <c r="AK36" s="846"/>
      <c r="AL36" s="846"/>
      <c r="AM36" s="846"/>
      <c r="AN36" s="846"/>
    </row>
    <row r="37" spans="1:40" ht="12.75" customHeight="1">
      <c r="A37" s="857"/>
      <c r="B37" s="857"/>
      <c r="C37" s="857"/>
      <c r="D37" s="860"/>
      <c r="E37" s="860"/>
      <c r="F37" s="870"/>
      <c r="G37" s="846"/>
      <c r="H37" s="846"/>
      <c r="I37" s="846"/>
      <c r="J37" s="846"/>
      <c r="K37" s="1245"/>
      <c r="L37" s="1245"/>
      <c r="M37" s="1245"/>
      <c r="N37" s="1245"/>
      <c r="O37" s="1245"/>
      <c r="P37" s="1245"/>
      <c r="Q37" s="1245"/>
      <c r="R37" s="1245"/>
      <c r="S37" s="1245"/>
      <c r="T37" s="1245"/>
      <c r="U37" s="1245"/>
      <c r="V37" s="1245"/>
      <c r="W37" s="1245"/>
      <c r="X37" s="1245"/>
      <c r="Y37" s="1245"/>
      <c r="Z37" s="1245"/>
      <c r="AA37" s="846"/>
      <c r="AB37" s="846"/>
      <c r="AC37" s="846"/>
      <c r="AD37" s="846"/>
      <c r="AE37" s="846"/>
      <c r="AF37" s="846"/>
      <c r="AG37" s="846"/>
      <c r="AH37" s="846"/>
      <c r="AI37" s="846"/>
      <c r="AJ37" s="846"/>
      <c r="AK37" s="846"/>
      <c r="AL37" s="846"/>
      <c r="AM37" s="846"/>
      <c r="AN37" s="846"/>
    </row>
    <row r="38" spans="1:40" ht="12.75" customHeight="1">
      <c r="A38" s="857"/>
      <c r="B38" s="857"/>
      <c r="C38" s="846"/>
      <c r="D38" s="871"/>
      <c r="E38" s="871"/>
      <c r="F38" s="871"/>
      <c r="G38" s="871"/>
      <c r="H38" s="871"/>
      <c r="I38" s="871"/>
      <c r="J38" s="871"/>
      <c r="K38" s="871"/>
      <c r="L38" s="871"/>
      <c r="M38" s="871"/>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row>
    <row r="39" spans="1:40" ht="12.75" customHeight="1">
      <c r="A39" s="846"/>
      <c r="B39" s="872"/>
      <c r="C39" s="873" t="s">
        <v>2103</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5"/>
      <c r="AG39" s="876"/>
      <c r="AH39" s="875"/>
      <c r="AI39" s="875"/>
      <c r="AJ39" s="846"/>
      <c r="AK39" s="846"/>
      <c r="AL39" s="846"/>
      <c r="AM39" s="846"/>
      <c r="AN39" s="846"/>
    </row>
    <row r="40" spans="1:40" ht="15" customHeight="1">
      <c r="A40" s="877"/>
      <c r="B40" s="877"/>
      <c r="C40" s="878" t="s">
        <v>2104</v>
      </c>
      <c r="D40" s="879" t="s">
        <v>2105</v>
      </c>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80"/>
      <c r="AJ40" s="846"/>
      <c r="AK40" s="846"/>
      <c r="AL40" s="846"/>
      <c r="AM40" s="846"/>
      <c r="AN40" s="846"/>
    </row>
    <row r="41" spans="1:40" ht="15" customHeight="1">
      <c r="A41" s="877"/>
      <c r="B41" s="877"/>
      <c r="C41" s="878" t="s">
        <v>2104</v>
      </c>
      <c r="D41" s="879" t="s">
        <v>2106</v>
      </c>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81"/>
      <c r="AJ41" s="846"/>
      <c r="AK41" s="846"/>
      <c r="AL41" s="846"/>
      <c r="AM41" s="846"/>
      <c r="AN41" s="846"/>
    </row>
    <row r="42" spans="1:40" ht="12.75" customHeight="1">
      <c r="A42" s="877"/>
      <c r="B42" s="877"/>
      <c r="C42" s="878" t="s">
        <v>2107</v>
      </c>
      <c r="D42" s="882" t="s">
        <v>2108</v>
      </c>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3"/>
      <c r="AJ42" s="846"/>
      <c r="AK42" s="846"/>
      <c r="AL42" s="846"/>
      <c r="AM42" s="846"/>
      <c r="AN42" s="846"/>
    </row>
    <row r="43" spans="1:40" ht="12.75" customHeight="1">
      <c r="A43" s="846"/>
      <c r="B43" s="846"/>
      <c r="C43" s="884"/>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46"/>
      <c r="AK43" s="846"/>
      <c r="AL43" s="846"/>
      <c r="AM43" s="846"/>
      <c r="AN43" s="846"/>
    </row>
    <row r="44" spans="1:40" ht="12.75" customHeight="1">
      <c r="A44" s="846"/>
      <c r="B44" s="886"/>
      <c r="C44" s="1243" t="s">
        <v>2109</v>
      </c>
      <c r="D44" s="1243"/>
      <c r="E44" s="1243"/>
      <c r="F44" s="1243"/>
      <c r="G44" s="1243"/>
      <c r="H44" s="1243"/>
      <c r="I44" s="1243"/>
      <c r="J44" s="1243"/>
      <c r="K44" s="1243"/>
      <c r="L44" s="1243"/>
      <c r="M44" s="1243"/>
      <c r="N44" s="1243"/>
      <c r="O44" s="1243"/>
      <c r="P44" s="1243"/>
      <c r="Q44" s="1243"/>
      <c r="R44" s="1243"/>
      <c r="S44" s="1243"/>
      <c r="T44" s="1243"/>
      <c r="U44" s="1243"/>
      <c r="V44" s="1243"/>
      <c r="W44" s="1243"/>
      <c r="X44" s="1243"/>
      <c r="Y44" s="1243"/>
      <c r="Z44" s="1243"/>
      <c r="AA44" s="1243"/>
      <c r="AB44" s="1243"/>
      <c r="AC44" s="1243"/>
      <c r="AD44" s="1243"/>
      <c r="AE44" s="1243"/>
      <c r="AF44" s="1243"/>
      <c r="AG44" s="1243"/>
      <c r="AH44" s="1243"/>
      <c r="AI44" s="846"/>
      <c r="AJ44" s="846"/>
      <c r="AK44" s="846"/>
      <c r="AL44" s="846"/>
      <c r="AM44" s="846"/>
      <c r="AN44" s="846"/>
    </row>
    <row r="45" spans="1:40" ht="12.75" customHeight="1">
      <c r="A45" s="846"/>
      <c r="B45" s="846"/>
      <c r="C45" s="1243"/>
      <c r="D45" s="1243"/>
      <c r="E45" s="1243"/>
      <c r="F45" s="1243"/>
      <c r="G45" s="1243"/>
      <c r="H45" s="1243"/>
      <c r="I45" s="1243"/>
      <c r="J45" s="1243"/>
      <c r="K45" s="1243"/>
      <c r="L45" s="1243"/>
      <c r="M45" s="1243"/>
      <c r="N45" s="1243"/>
      <c r="O45" s="1243"/>
      <c r="P45" s="1243"/>
      <c r="Q45" s="1243"/>
      <c r="R45" s="1243"/>
      <c r="S45" s="1243"/>
      <c r="T45" s="1243"/>
      <c r="U45" s="1243"/>
      <c r="V45" s="1243"/>
      <c r="W45" s="1243"/>
      <c r="X45" s="1243"/>
      <c r="Y45" s="1243"/>
      <c r="Z45" s="1243"/>
      <c r="AA45" s="1243"/>
      <c r="AB45" s="1243"/>
      <c r="AC45" s="1243"/>
      <c r="AD45" s="1243"/>
      <c r="AE45" s="1243"/>
      <c r="AF45" s="1243"/>
      <c r="AG45" s="1243"/>
      <c r="AH45" s="1243"/>
      <c r="AI45" s="846"/>
      <c r="AJ45" s="846"/>
      <c r="AK45" s="846"/>
      <c r="AL45" s="846"/>
      <c r="AM45" s="846"/>
      <c r="AN45" s="846"/>
    </row>
    <row r="46" spans="1:40" ht="12.75" customHeight="1">
      <c r="A46" s="846"/>
      <c r="B46" s="846"/>
      <c r="C46" s="1243"/>
      <c r="D46" s="1243"/>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846"/>
      <c r="AJ46" s="846"/>
      <c r="AK46" s="846"/>
      <c r="AL46" s="846"/>
      <c r="AM46" s="846"/>
      <c r="AN46" s="846"/>
    </row>
    <row r="47" spans="1:40" ht="12.75" customHeight="1">
      <c r="A47" s="846"/>
      <c r="B47" s="846"/>
      <c r="C47" s="869"/>
      <c r="D47" s="869"/>
      <c r="E47" s="869"/>
      <c r="F47" s="869"/>
      <c r="G47" s="869"/>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46"/>
      <c r="AJ47" s="846"/>
      <c r="AK47" s="846"/>
      <c r="AL47" s="846"/>
      <c r="AM47" s="846"/>
      <c r="AN47" s="846"/>
    </row>
    <row r="48" spans="1:40" ht="12.75" customHeight="1">
      <c r="A48" s="846"/>
      <c r="B48" s="846"/>
      <c r="C48" s="887" t="s">
        <v>2110</v>
      </c>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c r="AI48" s="846"/>
      <c r="AJ48" s="846"/>
      <c r="AK48" s="846"/>
      <c r="AL48" s="846"/>
      <c r="AM48" s="846"/>
      <c r="AN48" s="846"/>
    </row>
    <row r="49" spans="1:40" ht="12.75" customHeight="1">
      <c r="A49" s="846"/>
      <c r="B49" s="846"/>
      <c r="C49" s="849"/>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row>
    <row r="50" spans="1:40" ht="12.75" customHeight="1">
      <c r="A50" s="888"/>
      <c r="B50" s="877"/>
      <c r="C50" s="887" t="s">
        <v>2111</v>
      </c>
      <c r="D50" s="877"/>
      <c r="E50" s="888"/>
      <c r="F50" s="888"/>
      <c r="G50" s="888"/>
      <c r="H50" s="888"/>
      <c r="I50" s="888"/>
      <c r="J50" s="888"/>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c r="AI50" s="846"/>
      <c r="AJ50" s="846"/>
      <c r="AK50" s="846"/>
      <c r="AL50" s="846"/>
      <c r="AM50" s="846"/>
      <c r="AN50" s="846"/>
    </row>
    <row r="51" spans="1:40" ht="12.75" customHeight="1">
      <c r="A51" s="846"/>
      <c r="B51" s="877"/>
      <c r="C51" s="846"/>
      <c r="D51" s="877"/>
      <c r="E51" s="888"/>
      <c r="F51" s="888"/>
      <c r="G51" s="888"/>
      <c r="H51" s="888"/>
      <c r="I51" s="888"/>
      <c r="J51" s="888"/>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row>
    <row r="52" spans="1:40" ht="12.75" customHeight="1">
      <c r="A52" s="888"/>
      <c r="B52" s="877"/>
      <c r="C52" s="1241" t="s">
        <v>2092</v>
      </c>
      <c r="D52" s="1241"/>
      <c r="E52" s="1241"/>
      <c r="F52" s="1241"/>
      <c r="G52" s="1241"/>
      <c r="H52" s="1241"/>
      <c r="I52" s="1241"/>
      <c r="J52" s="1241"/>
      <c r="K52" s="1241"/>
      <c r="L52" s="1241"/>
      <c r="M52" s="1241"/>
      <c r="N52" s="1241"/>
      <c r="O52" s="1241"/>
      <c r="P52" s="846"/>
      <c r="Q52" s="846"/>
      <c r="R52" s="846"/>
      <c r="S52" s="846"/>
      <c r="T52" s="846"/>
      <c r="U52" s="846"/>
      <c r="V52" s="877"/>
      <c r="W52" s="846"/>
      <c r="X52" s="846"/>
      <c r="Y52" s="889" t="s">
        <v>2112</v>
      </c>
      <c r="Z52" s="846"/>
      <c r="AA52" s="846"/>
      <c r="AB52" s="846"/>
      <c r="AC52" s="846"/>
      <c r="AD52" s="846"/>
      <c r="AE52" s="846"/>
      <c r="AF52" s="846"/>
      <c r="AG52" s="846"/>
      <c r="AH52" s="846"/>
      <c r="AI52" s="846"/>
      <c r="AJ52" s="846"/>
      <c r="AK52" s="846"/>
      <c r="AL52" s="846"/>
      <c r="AM52" s="846"/>
      <c r="AN52" s="846"/>
    </row>
    <row r="53" spans="1:40" ht="15" customHeight="1">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I53" s="846"/>
      <c r="AJ53" s="846"/>
      <c r="AK53" s="846"/>
      <c r="AL53" s="846"/>
      <c r="AM53" s="846"/>
      <c r="AN53" s="846"/>
    </row>
    <row r="54" spans="1:40" ht="15" customHeight="1">
      <c r="A54" s="846"/>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row>
    <row r="55" spans="1:40" ht="15" customHeight="1">
      <c r="A55" s="846"/>
      <c r="B55" s="846"/>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row>
    <row r="56" spans="1:40" ht="15" customHeight="1">
      <c r="A56" s="846"/>
      <c r="B56" s="846"/>
      <c r="C56" s="890"/>
      <c r="D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38"/>
      <c r="AG56" s="892"/>
      <c r="AH56" s="838"/>
      <c r="AI56" s="838"/>
      <c r="AJ56" s="846"/>
      <c r="AK56" s="846"/>
      <c r="AL56" s="846"/>
      <c r="AM56" s="846"/>
      <c r="AN56" s="846"/>
    </row>
    <row r="57" spans="1:40" ht="15.75" customHeight="1">
      <c r="A57" s="846"/>
      <c r="B57" s="846"/>
      <c r="C57" s="893"/>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46"/>
      <c r="AK57" s="846"/>
      <c r="AL57" s="846"/>
      <c r="AM57" s="846"/>
      <c r="AN57" s="846"/>
    </row>
    <row r="58" spans="1:40" ht="15.75" customHeight="1">
      <c r="A58" s="846"/>
      <c r="B58" s="846"/>
      <c r="C58" s="893"/>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46"/>
      <c r="AK58" s="846"/>
      <c r="AL58" s="846"/>
      <c r="AM58" s="846"/>
      <c r="AN58" s="846"/>
    </row>
    <row r="59" spans="1:40" ht="15.75" customHeight="1">
      <c r="A59" s="846"/>
      <c r="B59" s="846"/>
      <c r="C59" s="893"/>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46"/>
      <c r="AK59" s="846"/>
      <c r="AL59" s="846"/>
      <c r="AM59" s="846"/>
      <c r="AN59" s="846"/>
    </row>
    <row r="60" spans="1:40" ht="15" customHeight="1">
      <c r="A60" s="846"/>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c r="AI60" s="846"/>
      <c r="AJ60" s="846"/>
      <c r="AK60" s="846"/>
      <c r="AL60" s="846"/>
      <c r="AM60" s="846"/>
      <c r="AN60" s="846"/>
    </row>
    <row r="61" spans="1:40" ht="15" customHeight="1">
      <c r="A61" s="846"/>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846"/>
      <c r="AM61" s="846"/>
      <c r="AN61" s="846"/>
    </row>
    <row r="62" spans="1:40" ht="15" customHeight="1">
      <c r="A62" s="846"/>
      <c r="B62" s="846"/>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row>
    <row r="63" spans="1:40" ht="15" customHeight="1">
      <c r="A63" s="846"/>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row>
    <row r="64" spans="1:40" ht="15" customHeight="1">
      <c r="A64" s="846"/>
      <c r="B64" s="846"/>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row>
    <row r="65" spans="1:40" ht="15" customHeight="1">
      <c r="A65" s="846"/>
      <c r="B65" s="846"/>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row>
    <row r="66" spans="1:40" ht="15" customHeight="1">
      <c r="A66" s="846"/>
      <c r="B66" s="846"/>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row>
    <row r="67" spans="1:40" ht="15" customHeight="1">
      <c r="A67" s="846"/>
      <c r="B67" s="84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row>
    <row r="68" spans="1:40" ht="15" customHeight="1">
      <c r="A68" s="846"/>
      <c r="B68" s="846"/>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row>
    <row r="69" spans="1:40" ht="15" customHeight="1">
      <c r="A69" s="846"/>
      <c r="B69" s="84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row>
    <row r="70" spans="1:40" ht="15" customHeight="1">
      <c r="A70" s="846"/>
      <c r="B70" s="846"/>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row>
    <row r="71" spans="1:40" ht="15" customHeight="1">
      <c r="A71" s="846"/>
      <c r="B71" s="846"/>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row>
    <row r="72" spans="1:40" ht="15" customHeight="1">
      <c r="A72" s="846"/>
      <c r="B72" s="846"/>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row>
    <row r="73" spans="1:40" ht="15" customHeight="1">
      <c r="A73" s="846"/>
      <c r="B73" s="846"/>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row>
    <row r="74" spans="1:40" ht="15" customHeight="1">
      <c r="A74" s="846"/>
      <c r="B74" s="846"/>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row>
    <row r="75" spans="1:40" ht="15" customHeight="1">
      <c r="A75" s="846"/>
      <c r="B75" s="846"/>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c r="AB75" s="846"/>
      <c r="AC75" s="846"/>
      <c r="AD75" s="846"/>
      <c r="AE75" s="846"/>
      <c r="AF75" s="846"/>
      <c r="AG75" s="846"/>
      <c r="AH75" s="846"/>
      <c r="AI75" s="846"/>
      <c r="AJ75" s="846"/>
      <c r="AK75" s="846"/>
      <c r="AL75" s="846"/>
      <c r="AM75" s="846"/>
      <c r="AN75" s="846"/>
    </row>
    <row r="76" spans="1:40" ht="15" customHeight="1">
      <c r="A76" s="846"/>
      <c r="B76" s="846"/>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c r="AD76" s="846"/>
      <c r="AE76" s="846"/>
      <c r="AF76" s="846"/>
      <c r="AG76" s="846"/>
      <c r="AH76" s="846"/>
      <c r="AI76" s="846"/>
      <c r="AJ76" s="846"/>
      <c r="AK76" s="846"/>
      <c r="AL76" s="846"/>
      <c r="AM76" s="846"/>
      <c r="AN76" s="846"/>
    </row>
    <row r="77" spans="1:40" ht="15" customHeight="1">
      <c r="A77" s="846"/>
      <c r="B77" s="846"/>
      <c r="C77" s="846"/>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c r="AD77" s="846"/>
      <c r="AE77" s="846"/>
      <c r="AF77" s="846"/>
      <c r="AG77" s="846"/>
      <c r="AH77" s="846"/>
      <c r="AI77" s="846"/>
      <c r="AJ77" s="846"/>
      <c r="AK77" s="846"/>
      <c r="AL77" s="846"/>
      <c r="AM77" s="846"/>
      <c r="AN77" s="846"/>
    </row>
    <row r="78" spans="1:40" ht="15" customHeight="1">
      <c r="A78" s="846"/>
      <c r="B78" s="846"/>
      <c r="C78" s="846"/>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row>
    <row r="79" spans="1:40" ht="15" customHeight="1">
      <c r="A79" s="846"/>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row>
    <row r="80" spans="1:40" ht="15" customHeight="1">
      <c r="A80" s="846"/>
      <c r="B80" s="846"/>
      <c r="C80" s="846"/>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row>
    <row r="81" spans="1:40" ht="15" customHeight="1">
      <c r="A81" s="846"/>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row>
    <row r="82" spans="1:40" ht="15" customHeight="1">
      <c r="A82" s="846"/>
      <c r="B82" s="846"/>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row>
    <row r="83" spans="1:40" ht="15" customHeight="1">
      <c r="A83" s="846"/>
      <c r="B83" s="846"/>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row>
    <row r="84" spans="1:40" ht="15" customHeight="1">
      <c r="A84" s="846"/>
      <c r="B84" s="846"/>
      <c r="C84" s="846"/>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row>
    <row r="85" spans="1:40" ht="15" customHeight="1">
      <c r="A85" s="846"/>
      <c r="B85" s="846"/>
      <c r="C85" s="846"/>
      <c r="D85" s="846"/>
      <c r="E85" s="846"/>
      <c r="F85" s="846"/>
      <c r="G85" s="846"/>
      <c r="H85" s="846"/>
      <c r="I85" s="846"/>
      <c r="J85" s="846"/>
      <c r="K85" s="846"/>
      <c r="L85" s="846"/>
      <c r="M85" s="846"/>
      <c r="N85" s="846"/>
      <c r="O85" s="846"/>
      <c r="P85" s="846"/>
      <c r="Q85" s="846"/>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row>
    <row r="86" spans="1:40" ht="15" customHeight="1">
      <c r="A86" s="846"/>
      <c r="B86" s="846"/>
      <c r="C86" s="846"/>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row>
    <row r="87" spans="1:40" ht="15" customHeight="1">
      <c r="A87" s="846"/>
      <c r="B87" s="846"/>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row>
    <row r="88" spans="1:40" ht="15" customHeight="1">
      <c r="A88" s="846"/>
      <c r="B88" s="846"/>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row>
    <row r="89" spans="1:40" ht="15" customHeight="1">
      <c r="A89" s="846"/>
      <c r="B89" s="846"/>
      <c r="C89" s="846"/>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row>
    <row r="90" spans="1:40" ht="15" customHeight="1">
      <c r="A90" s="846"/>
      <c r="B90" s="846"/>
      <c r="C90" s="846"/>
      <c r="D90" s="846"/>
      <c r="E90" s="846"/>
      <c r="F90" s="846"/>
      <c r="G90" s="846"/>
      <c r="H90" s="846"/>
      <c r="I90" s="846"/>
      <c r="J90" s="846"/>
      <c r="K90" s="846"/>
      <c r="L90" s="846"/>
      <c r="M90" s="846"/>
      <c r="N90" s="846"/>
      <c r="O90" s="846"/>
      <c r="P90" s="846"/>
      <c r="Q90" s="846"/>
      <c r="R90" s="846"/>
      <c r="S90" s="846"/>
      <c r="T90" s="846"/>
      <c r="U90" s="846"/>
      <c r="V90" s="846"/>
      <c r="W90" s="846"/>
      <c r="X90" s="846"/>
      <c r="Y90" s="846"/>
      <c r="Z90" s="846"/>
      <c r="AA90" s="846"/>
      <c r="AB90" s="846"/>
      <c r="AC90" s="846"/>
      <c r="AD90" s="846"/>
      <c r="AE90" s="846"/>
      <c r="AF90" s="846"/>
      <c r="AG90" s="846"/>
      <c r="AH90" s="846"/>
      <c r="AI90" s="846"/>
      <c r="AJ90" s="846"/>
      <c r="AK90" s="846"/>
      <c r="AL90" s="846"/>
      <c r="AM90" s="846"/>
      <c r="AN90" s="846"/>
    </row>
    <row r="91" spans="1:40" ht="15" customHeight="1">
      <c r="A91" s="846"/>
      <c r="B91" s="846"/>
      <c r="C91" s="846"/>
      <c r="D91" s="846"/>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c r="AD91" s="846"/>
      <c r="AE91" s="846"/>
      <c r="AF91" s="846"/>
      <c r="AG91" s="846"/>
      <c r="AH91" s="846"/>
      <c r="AI91" s="846"/>
      <c r="AJ91" s="846"/>
      <c r="AK91" s="846"/>
      <c r="AL91" s="846"/>
      <c r="AM91" s="846"/>
      <c r="AN91" s="846"/>
    </row>
    <row r="92" spans="1:40" ht="15" customHeight="1">
      <c r="A92" s="846"/>
      <c r="B92" s="846"/>
      <c r="C92" s="846"/>
      <c r="D92" s="846"/>
      <c r="E92" s="846"/>
      <c r="F92" s="846"/>
      <c r="G92" s="846"/>
      <c r="H92" s="846"/>
      <c r="I92" s="846"/>
      <c r="J92" s="846"/>
      <c r="K92" s="846"/>
      <c r="L92" s="846"/>
      <c r="M92" s="846"/>
      <c r="N92" s="846"/>
      <c r="O92" s="846"/>
      <c r="P92" s="846"/>
      <c r="Q92" s="846"/>
      <c r="R92" s="846"/>
      <c r="S92" s="846"/>
      <c r="T92" s="846"/>
      <c r="U92" s="846"/>
      <c r="V92" s="846"/>
      <c r="W92" s="846"/>
      <c r="X92" s="846"/>
      <c r="Y92" s="846"/>
      <c r="Z92" s="846"/>
      <c r="AA92" s="846"/>
      <c r="AB92" s="846"/>
      <c r="AC92" s="846"/>
      <c r="AD92" s="846"/>
      <c r="AE92" s="846"/>
      <c r="AF92" s="846"/>
      <c r="AG92" s="846"/>
      <c r="AH92" s="846"/>
      <c r="AI92" s="846"/>
      <c r="AJ92" s="846"/>
      <c r="AK92" s="846"/>
      <c r="AL92" s="846"/>
      <c r="AM92" s="846"/>
      <c r="AN92" s="846"/>
    </row>
    <row r="93" spans="1:40" ht="15" customHeight="1">
      <c r="A93" s="846"/>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K93" s="846"/>
      <c r="AL93" s="846"/>
      <c r="AM93" s="846"/>
      <c r="AN93" s="846"/>
    </row>
    <row r="94" spans="1:40" ht="15" customHeight="1">
      <c r="A94" s="846"/>
      <c r="B94" s="846"/>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row>
    <row r="95" spans="1:40" ht="15" customHeight="1">
      <c r="A95" s="846"/>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row>
    <row r="96" spans="1:40" ht="15" customHeight="1">
      <c r="A96" s="846"/>
      <c r="B96" s="846"/>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row>
    <row r="97" spans="1:40" ht="15" customHeight="1">
      <c r="A97" s="846"/>
      <c r="B97" s="846"/>
      <c r="C97" s="846"/>
      <c r="D97" s="846"/>
      <c r="E97" s="846"/>
      <c r="F97" s="846"/>
      <c r="G97" s="846"/>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row>
    <row r="98" spans="1:40" ht="15" customHeight="1">
      <c r="A98" s="846"/>
      <c r="B98" s="846"/>
      <c r="C98" s="846"/>
      <c r="D98" s="846"/>
      <c r="E98" s="846"/>
      <c r="F98" s="846"/>
      <c r="G98" s="846"/>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46"/>
      <c r="AI98" s="846"/>
      <c r="AJ98" s="846"/>
      <c r="AK98" s="846"/>
      <c r="AL98" s="846"/>
      <c r="AM98" s="846"/>
      <c r="AN98" s="846"/>
    </row>
    <row r="99" spans="1:40" ht="15" customHeight="1">
      <c r="A99" s="846"/>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row>
    <row r="100" spans="1:40" ht="15" customHeight="1">
      <c r="A100" s="846"/>
      <c r="B100" s="846"/>
      <c r="C100" s="846"/>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row>
  </sheetData>
  <mergeCells count="30">
    <mergeCell ref="S13:AC13"/>
    <mergeCell ref="B18:AH18"/>
    <mergeCell ref="C20:AH22"/>
    <mergeCell ref="I24:S24"/>
    <mergeCell ref="T24:Y24"/>
    <mergeCell ref="Z24:AC24"/>
    <mergeCell ref="I25:S25"/>
    <mergeCell ref="T25:Y25"/>
    <mergeCell ref="Z25:AC25"/>
    <mergeCell ref="I26:S26"/>
    <mergeCell ref="T26:Y26"/>
    <mergeCell ref="Z26:AC26"/>
    <mergeCell ref="I27:S27"/>
    <mergeCell ref="T27:Y27"/>
    <mergeCell ref="Z27:AC27"/>
    <mergeCell ref="I28:S28"/>
    <mergeCell ref="T28:Y28"/>
    <mergeCell ref="Z28:AC28"/>
    <mergeCell ref="C52:O52"/>
    <mergeCell ref="I29:S29"/>
    <mergeCell ref="T29:Y29"/>
    <mergeCell ref="Z29:AC29"/>
    <mergeCell ref="I30:S30"/>
    <mergeCell ref="T30:Y30"/>
    <mergeCell ref="Z30:AC30"/>
    <mergeCell ref="Z31:AC31"/>
    <mergeCell ref="C33:AH34"/>
    <mergeCell ref="K36:Z36"/>
    <mergeCell ref="K37:Z37"/>
    <mergeCell ref="C44:AH4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B61E-F6CB-44E1-BBA7-E90972B6842E}">
  <sheetPr codeName="Foglio23"/>
  <dimension ref="A1:AN100"/>
  <sheetViews>
    <sheetView workbookViewId="0"/>
  </sheetViews>
  <sheetFormatPr defaultRowHeight="15"/>
  <cols>
    <col min="1" max="35" width="2.7109375" customWidth="1"/>
  </cols>
  <sheetData>
    <row r="1" spans="1:40" ht="9.9499999999999993" customHeight="1">
      <c r="A1" s="897"/>
      <c r="B1" s="833" t="s">
        <v>2061</v>
      </c>
      <c r="C1" s="834"/>
      <c r="D1" s="834"/>
      <c r="E1" s="834"/>
      <c r="F1" s="834"/>
      <c r="G1" s="834"/>
      <c r="H1" s="834"/>
      <c r="I1" s="834"/>
      <c r="J1" s="834"/>
      <c r="K1" s="834"/>
      <c r="L1" s="834"/>
      <c r="M1" s="834"/>
      <c r="N1" s="835"/>
      <c r="O1" s="835"/>
      <c r="P1" s="835"/>
      <c r="Q1" s="835"/>
      <c r="R1" s="835"/>
      <c r="S1" s="835"/>
      <c r="T1" s="835"/>
      <c r="U1" s="835"/>
      <c r="V1" s="835"/>
      <c r="W1" s="897"/>
      <c r="X1" s="836"/>
      <c r="Y1" s="836"/>
      <c r="Z1" s="836"/>
      <c r="AA1" s="836"/>
      <c r="AB1" s="836"/>
      <c r="AC1" s="836"/>
      <c r="AD1" s="836"/>
      <c r="AE1" s="836"/>
      <c r="AF1" s="836"/>
      <c r="AG1" s="836"/>
      <c r="AH1" s="837" t="s">
        <v>2062</v>
      </c>
      <c r="AI1" s="836"/>
      <c r="AJ1" s="897"/>
      <c r="AK1" s="897"/>
      <c r="AL1" s="897"/>
      <c r="AM1" s="897"/>
      <c r="AN1" s="897"/>
    </row>
    <row r="2" spans="1:40" ht="9.9499999999999993" customHeight="1">
      <c r="A2" s="897"/>
      <c r="B2" s="833" t="s">
        <v>2062</v>
      </c>
      <c r="C2" s="834"/>
      <c r="D2" s="834"/>
      <c r="E2" s="834"/>
      <c r="F2" s="834"/>
      <c r="G2" s="834"/>
      <c r="H2" s="834"/>
      <c r="I2" s="834"/>
      <c r="J2" s="834"/>
      <c r="K2" s="834"/>
      <c r="L2" s="834"/>
      <c r="M2" s="834"/>
      <c r="N2" s="835"/>
      <c r="O2" s="835"/>
      <c r="P2" s="835"/>
      <c r="Q2" s="835"/>
      <c r="R2" s="835"/>
      <c r="S2" s="835"/>
      <c r="T2" s="835"/>
      <c r="U2" s="835"/>
      <c r="V2" s="835"/>
      <c r="W2" s="897"/>
      <c r="X2" s="836"/>
      <c r="Y2" s="836"/>
      <c r="Z2" s="836"/>
      <c r="AA2" s="836"/>
      <c r="AB2" s="836"/>
      <c r="AC2" s="836"/>
      <c r="AD2" s="836"/>
      <c r="AE2" s="836"/>
      <c r="AF2" s="836"/>
      <c r="AG2" s="836"/>
      <c r="AH2" s="837" t="s">
        <v>2063</v>
      </c>
      <c r="AI2" s="836"/>
      <c r="AJ2" s="897"/>
      <c r="AK2" s="897"/>
      <c r="AL2" s="897"/>
      <c r="AM2" s="897"/>
      <c r="AN2" s="897"/>
    </row>
    <row r="3" spans="1:40" ht="9.9499999999999993" customHeight="1">
      <c r="A3" s="897"/>
      <c r="B3" s="833" t="s">
        <v>2064</v>
      </c>
      <c r="C3" s="767"/>
      <c r="D3" s="767"/>
      <c r="E3" s="767"/>
      <c r="F3" s="767"/>
      <c r="G3" s="767"/>
      <c r="H3" s="767"/>
      <c r="I3" s="767"/>
      <c r="J3" s="767"/>
      <c r="K3" s="767"/>
      <c r="L3" s="767"/>
      <c r="M3" s="767"/>
      <c r="N3" s="835"/>
      <c r="O3" s="835"/>
      <c r="P3" s="835"/>
      <c r="Q3" s="835"/>
      <c r="R3" s="835"/>
      <c r="S3" s="835"/>
      <c r="T3" s="835"/>
      <c r="U3" s="835"/>
      <c r="V3" s="835"/>
      <c r="W3" s="897"/>
      <c r="X3" s="836"/>
      <c r="Y3" s="836"/>
      <c r="Z3" s="836"/>
      <c r="AA3" s="836"/>
      <c r="AB3" s="836"/>
      <c r="AC3" s="836"/>
      <c r="AD3" s="836"/>
      <c r="AE3" s="836"/>
      <c r="AF3" s="836"/>
      <c r="AG3" s="836"/>
      <c r="AH3" s="837" t="s">
        <v>2065</v>
      </c>
      <c r="AI3" s="836"/>
      <c r="AJ3" s="897"/>
      <c r="AK3" s="897"/>
      <c r="AL3" s="897"/>
      <c r="AM3" s="897"/>
      <c r="AN3" s="897"/>
    </row>
    <row r="4" spans="1:40" ht="9.9499999999999993" customHeight="1">
      <c r="A4" s="897"/>
      <c r="B4" s="833" t="s">
        <v>2066</v>
      </c>
      <c r="C4" s="767"/>
      <c r="D4" s="767"/>
      <c r="E4" s="767"/>
      <c r="F4" s="767"/>
      <c r="G4" s="767"/>
      <c r="H4" s="767"/>
      <c r="I4" s="767"/>
      <c r="J4" s="767"/>
      <c r="K4" s="767"/>
      <c r="L4" s="767"/>
      <c r="M4" s="767"/>
      <c r="N4" s="835"/>
      <c r="O4" s="835"/>
      <c r="P4" s="835"/>
      <c r="Q4" s="835"/>
      <c r="R4" s="835"/>
      <c r="S4" s="835"/>
      <c r="T4" s="835"/>
      <c r="U4" s="835"/>
      <c r="V4" s="835"/>
      <c r="W4" s="897"/>
      <c r="X4" s="836"/>
      <c r="Y4" s="836"/>
      <c r="Z4" s="836"/>
      <c r="AA4" s="836"/>
      <c r="AB4" s="836"/>
      <c r="AC4" s="836"/>
      <c r="AD4" s="836"/>
      <c r="AE4" s="836"/>
      <c r="AF4" s="836"/>
      <c r="AG4" s="836"/>
      <c r="AH4" s="837" t="s">
        <v>2067</v>
      </c>
      <c r="AI4" s="836"/>
      <c r="AJ4" s="897"/>
      <c r="AK4" s="897"/>
      <c r="AL4" s="897"/>
      <c r="AM4" s="897"/>
      <c r="AN4" s="897"/>
    </row>
    <row r="5" spans="1:40" ht="9.9499999999999993" customHeight="1">
      <c r="A5" s="897"/>
      <c r="B5" s="833"/>
      <c r="C5" s="767"/>
      <c r="D5" s="767"/>
      <c r="E5" s="767"/>
      <c r="F5" s="767"/>
      <c r="G5" s="767"/>
      <c r="H5" s="767"/>
      <c r="I5" s="767"/>
      <c r="J5" s="767"/>
      <c r="K5" s="767"/>
      <c r="L5" s="767"/>
      <c r="M5" s="767"/>
      <c r="N5" s="835"/>
      <c r="O5" s="835"/>
      <c r="P5" s="835"/>
      <c r="Q5" s="835"/>
      <c r="R5" s="835"/>
      <c r="S5" s="835"/>
      <c r="T5" s="835"/>
      <c r="U5" s="835"/>
      <c r="V5" s="835"/>
      <c r="W5" s="897"/>
      <c r="X5" s="836"/>
      <c r="Y5" s="836"/>
      <c r="Z5" s="836"/>
      <c r="AA5" s="836"/>
      <c r="AB5" s="836"/>
      <c r="AC5" s="836"/>
      <c r="AD5" s="836"/>
      <c r="AE5" s="836"/>
      <c r="AF5" s="836"/>
      <c r="AG5" s="836"/>
      <c r="AH5" s="837" t="s">
        <v>2068</v>
      </c>
      <c r="AI5" s="836"/>
      <c r="AJ5" s="897"/>
      <c r="AK5" s="897"/>
      <c r="AL5" s="897"/>
      <c r="AM5" s="897"/>
      <c r="AN5" s="897"/>
    </row>
    <row r="6" spans="1:40" ht="9.9499999999999993" customHeight="1">
      <c r="A6" s="897"/>
      <c r="B6" s="766"/>
      <c r="C6" s="767"/>
      <c r="D6" s="767"/>
      <c r="E6" s="767"/>
      <c r="F6" s="767"/>
      <c r="G6" s="767"/>
      <c r="H6" s="767"/>
      <c r="I6" s="767"/>
      <c r="J6" s="767"/>
      <c r="K6" s="767"/>
      <c r="L6" s="767"/>
      <c r="M6" s="767"/>
      <c r="N6" s="835"/>
      <c r="O6" s="835"/>
      <c r="P6" s="835"/>
      <c r="Q6" s="835"/>
      <c r="R6" s="835"/>
      <c r="S6" s="835"/>
      <c r="T6" s="835"/>
      <c r="U6" s="835"/>
      <c r="V6" s="835"/>
      <c r="W6" s="897"/>
      <c r="X6" s="897"/>
      <c r="Y6" s="897"/>
      <c r="Z6" s="897"/>
      <c r="AA6" s="897"/>
      <c r="AB6" s="897"/>
      <c r="AC6" s="897"/>
      <c r="AD6" s="897"/>
      <c r="AE6" s="897"/>
      <c r="AF6" s="897"/>
      <c r="AG6" s="897"/>
      <c r="AH6" s="837" t="s">
        <v>2069</v>
      </c>
      <c r="AI6" s="897"/>
      <c r="AJ6" s="897"/>
      <c r="AK6" s="897"/>
      <c r="AL6" s="897"/>
      <c r="AM6" s="897"/>
      <c r="AN6" s="897"/>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897"/>
      <c r="AK7" s="897"/>
      <c r="AL7" s="897"/>
      <c r="AM7" s="897"/>
      <c r="AN7" s="897"/>
    </row>
    <row r="8" spans="1:40" ht="15.75" customHeight="1">
      <c r="A8" s="898"/>
      <c r="B8" s="898"/>
      <c r="C8" s="898"/>
      <c r="D8" s="898"/>
      <c r="E8" s="899"/>
      <c r="F8" s="898"/>
      <c r="G8" s="898"/>
      <c r="H8" s="898"/>
      <c r="I8" s="898"/>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row>
    <row r="9" spans="1:40" ht="15.75" customHeight="1">
      <c r="A9" s="898"/>
      <c r="B9" s="898"/>
      <c r="C9" s="898"/>
      <c r="D9" s="898"/>
      <c r="E9" s="899"/>
      <c r="F9" s="898"/>
      <c r="G9" s="898"/>
      <c r="H9" s="898"/>
      <c r="I9" s="898"/>
      <c r="J9" s="897"/>
      <c r="K9" s="897"/>
      <c r="L9" s="897"/>
      <c r="M9" s="897"/>
      <c r="N9" s="897"/>
      <c r="O9" s="897"/>
      <c r="P9" s="897"/>
      <c r="Q9" s="897"/>
      <c r="R9" s="897"/>
      <c r="S9" s="840" t="s">
        <v>2070</v>
      </c>
      <c r="T9" s="840"/>
      <c r="U9" s="840"/>
      <c r="V9" s="840"/>
      <c r="W9" s="840"/>
      <c r="X9" s="840"/>
      <c r="Y9" s="840"/>
      <c r="Z9" s="840"/>
      <c r="AA9" s="840"/>
      <c r="AB9" s="840"/>
      <c r="AC9" s="840"/>
      <c r="AD9" s="897"/>
      <c r="AE9" s="897"/>
      <c r="AF9" s="897"/>
      <c r="AG9" s="897"/>
      <c r="AH9" s="897"/>
      <c r="AI9" s="897"/>
      <c r="AJ9" s="897"/>
      <c r="AK9" s="897"/>
      <c r="AL9" s="897"/>
      <c r="AM9" s="897"/>
      <c r="AN9" s="897"/>
    </row>
    <row r="10" spans="1:40" ht="15.75" customHeight="1">
      <c r="A10" s="900"/>
      <c r="B10" s="900"/>
      <c r="C10" s="900"/>
      <c r="D10" s="900"/>
      <c r="E10" s="897"/>
      <c r="F10" s="901"/>
      <c r="G10" s="901"/>
      <c r="H10" s="901"/>
      <c r="I10" s="901"/>
      <c r="J10" s="897"/>
      <c r="K10" s="897"/>
      <c r="L10" s="897"/>
      <c r="M10" s="897"/>
      <c r="N10" s="897"/>
      <c r="O10" s="897"/>
      <c r="P10" s="897"/>
      <c r="Q10" s="897"/>
      <c r="R10" s="897"/>
      <c r="S10" s="842" t="s">
        <v>2071</v>
      </c>
      <c r="T10" s="840"/>
      <c r="U10" s="840"/>
      <c r="V10" s="840"/>
      <c r="W10" s="840"/>
      <c r="X10" s="840"/>
      <c r="Y10" s="840"/>
      <c r="Z10" s="840"/>
      <c r="AA10" s="840"/>
      <c r="AB10" s="840"/>
      <c r="AC10" s="840"/>
      <c r="AD10" s="897"/>
      <c r="AE10" s="897"/>
      <c r="AF10" s="897"/>
      <c r="AG10" s="897"/>
      <c r="AH10" s="897"/>
      <c r="AI10" s="897"/>
      <c r="AJ10" s="897"/>
      <c r="AK10" s="897"/>
      <c r="AL10" s="897"/>
      <c r="AM10" s="897"/>
      <c r="AN10" s="897"/>
    </row>
    <row r="11" spans="1:40" ht="15.75" customHeight="1">
      <c r="A11" s="900"/>
      <c r="B11" s="900"/>
      <c r="C11" s="900"/>
      <c r="D11" s="900"/>
      <c r="E11" s="900"/>
      <c r="F11" s="902"/>
      <c r="G11" s="902"/>
      <c r="H11" s="902"/>
      <c r="I11" s="902"/>
      <c r="J11" s="897"/>
      <c r="K11" s="897"/>
      <c r="L11" s="897"/>
      <c r="M11" s="897"/>
      <c r="N11" s="897"/>
      <c r="O11" s="897"/>
      <c r="P11" s="897"/>
      <c r="Q11" s="897"/>
      <c r="R11" s="897"/>
      <c r="S11" s="840" t="s">
        <v>2072</v>
      </c>
      <c r="T11" s="840"/>
      <c r="U11" s="840"/>
      <c r="V11" s="840"/>
      <c r="W11" s="840"/>
      <c r="X11" s="840"/>
      <c r="Y11" s="840"/>
      <c r="Z11" s="840"/>
      <c r="AA11" s="840"/>
      <c r="AB11" s="840"/>
      <c r="AC11" s="840"/>
      <c r="AD11" s="897"/>
      <c r="AE11" s="897"/>
      <c r="AF11" s="897"/>
      <c r="AG11" s="897"/>
      <c r="AH11" s="897"/>
      <c r="AI11" s="897"/>
      <c r="AJ11" s="897"/>
      <c r="AK11" s="897"/>
      <c r="AL11" s="897"/>
      <c r="AM11" s="897"/>
      <c r="AN11" s="897"/>
    </row>
    <row r="12" spans="1:40" ht="15.75" customHeight="1">
      <c r="A12" s="900"/>
      <c r="B12" s="900"/>
      <c r="C12" s="900"/>
      <c r="D12" s="900"/>
      <c r="E12" s="900"/>
      <c r="F12" s="903"/>
      <c r="G12" s="903"/>
      <c r="H12" s="903"/>
      <c r="I12" s="903"/>
      <c r="J12" s="897"/>
      <c r="K12" s="897"/>
      <c r="L12" s="897"/>
      <c r="M12" s="897"/>
      <c r="N12" s="897"/>
      <c r="O12" s="897"/>
      <c r="P12" s="897"/>
      <c r="Q12" s="897"/>
      <c r="R12" s="897"/>
      <c r="S12" s="840" t="s">
        <v>2073</v>
      </c>
      <c r="T12" s="840"/>
      <c r="U12" s="840"/>
      <c r="V12" s="840"/>
      <c r="W12" s="840"/>
      <c r="X12" s="840"/>
      <c r="Y12" s="840"/>
      <c r="Z12" s="840"/>
      <c r="AA12" s="840"/>
      <c r="AB12" s="840"/>
      <c r="AC12" s="840"/>
      <c r="AD12" s="897"/>
      <c r="AE12" s="897"/>
      <c r="AF12" s="897"/>
      <c r="AG12" s="897"/>
      <c r="AH12" s="897"/>
      <c r="AI12" s="897"/>
      <c r="AJ12" s="897"/>
      <c r="AK12" s="897"/>
      <c r="AL12" s="897"/>
      <c r="AM12" s="897"/>
      <c r="AN12" s="897"/>
    </row>
    <row r="13" spans="1:40" ht="15.75" customHeight="1">
      <c r="A13" s="900"/>
      <c r="B13" s="900"/>
      <c r="C13" s="900"/>
      <c r="D13" s="900"/>
      <c r="E13" s="900"/>
      <c r="F13" s="902"/>
      <c r="G13" s="902"/>
      <c r="H13" s="902"/>
      <c r="I13" s="902"/>
      <c r="J13" s="897"/>
      <c r="K13" s="897"/>
      <c r="L13" s="897"/>
      <c r="M13" s="897"/>
      <c r="N13" s="897"/>
      <c r="O13" s="897"/>
      <c r="P13" s="897"/>
      <c r="Q13" s="897"/>
      <c r="R13" s="897"/>
      <c r="S13" s="1240" t="s">
        <v>2074</v>
      </c>
      <c r="T13" s="1240"/>
      <c r="U13" s="1240"/>
      <c r="V13" s="1240"/>
      <c r="W13" s="1240"/>
      <c r="X13" s="1240"/>
      <c r="Y13" s="1240"/>
      <c r="Z13" s="1240"/>
      <c r="AA13" s="1240"/>
      <c r="AB13" s="1240"/>
      <c r="AC13" s="1240"/>
      <c r="AD13" s="897"/>
      <c r="AE13" s="897"/>
      <c r="AF13" s="897"/>
      <c r="AG13" s="897"/>
      <c r="AH13" s="897"/>
      <c r="AI13" s="897"/>
      <c r="AJ13" s="897"/>
      <c r="AK13" s="897"/>
      <c r="AL13" s="897"/>
      <c r="AM13" s="897"/>
      <c r="AN13" s="897"/>
    </row>
    <row r="14" spans="1:40" ht="15.75" customHeight="1">
      <c r="A14" s="900"/>
      <c r="B14" s="900"/>
      <c r="C14" s="900"/>
      <c r="D14" s="900"/>
      <c r="E14" s="900"/>
      <c r="F14" s="902"/>
      <c r="G14" s="902"/>
      <c r="H14" s="902"/>
      <c r="I14" s="902"/>
      <c r="J14" s="897"/>
      <c r="K14" s="897"/>
      <c r="L14" s="897"/>
      <c r="M14" s="897"/>
      <c r="N14" s="897"/>
      <c r="O14" s="897"/>
      <c r="P14" s="897"/>
      <c r="Q14" s="897"/>
      <c r="R14" s="897"/>
      <c r="S14" s="779" t="s">
        <v>2075</v>
      </c>
      <c r="T14" s="779"/>
      <c r="U14" s="779"/>
      <c r="V14" s="779"/>
      <c r="W14" s="779"/>
      <c r="X14" s="780"/>
      <c r="Y14" s="780"/>
      <c r="Z14" s="780"/>
      <c r="AA14" s="779"/>
      <c r="AB14" s="779"/>
      <c r="AC14" s="779"/>
      <c r="AD14" s="897"/>
      <c r="AE14" s="897"/>
      <c r="AF14" s="897"/>
      <c r="AG14" s="897"/>
      <c r="AH14" s="897"/>
      <c r="AI14" s="897"/>
      <c r="AJ14" s="897"/>
      <c r="AK14" s="897"/>
      <c r="AL14" s="897"/>
      <c r="AM14" s="897"/>
      <c r="AN14" s="897"/>
    </row>
    <row r="15" spans="1:40" ht="15.75" customHeight="1">
      <c r="A15" s="900"/>
      <c r="B15" s="900"/>
      <c r="C15" s="900"/>
      <c r="D15" s="900"/>
      <c r="E15" s="900"/>
      <c r="F15" s="902"/>
      <c r="G15" s="902"/>
      <c r="H15" s="902"/>
      <c r="I15" s="902"/>
      <c r="J15" s="897"/>
      <c r="K15" s="897"/>
      <c r="L15" s="897"/>
      <c r="M15" s="897"/>
      <c r="N15" s="897"/>
      <c r="O15" s="897"/>
      <c r="P15" s="897"/>
      <c r="Q15" s="897"/>
      <c r="R15" s="897"/>
      <c r="S15" s="897"/>
      <c r="T15" s="897"/>
      <c r="U15" s="897"/>
      <c r="V15" s="897"/>
      <c r="W15" s="897"/>
      <c r="X15" s="897"/>
      <c r="Y15" s="904"/>
      <c r="Z15" s="904"/>
      <c r="AA15" s="904"/>
      <c r="AB15" s="904"/>
      <c r="AC15" s="897"/>
      <c r="AD15" s="897"/>
      <c r="AE15" s="897"/>
      <c r="AF15" s="897"/>
      <c r="AG15" s="897"/>
      <c r="AH15" s="897"/>
      <c r="AI15" s="897"/>
      <c r="AJ15" s="897"/>
      <c r="AK15" s="897"/>
      <c r="AL15" s="897"/>
      <c r="AM15" s="897"/>
      <c r="AN15" s="897"/>
    </row>
    <row r="16" spans="1:40" ht="15" customHeight="1">
      <c r="A16" s="897"/>
      <c r="B16" s="905"/>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row>
    <row r="17" spans="1:40" ht="15" customHeight="1">
      <c r="A17" s="900"/>
      <c r="B17" s="900"/>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row>
    <row r="18" spans="1:40" ht="15.75" customHeight="1">
      <c r="A18" s="897"/>
      <c r="B18" s="906"/>
      <c r="C18" s="907" t="s">
        <v>2094</v>
      </c>
      <c r="D18" s="907"/>
      <c r="E18" s="907"/>
      <c r="F18" s="907"/>
      <c r="G18" s="1264" t="s">
        <v>2113</v>
      </c>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907"/>
      <c r="AJ18" s="897"/>
      <c r="AK18" s="897"/>
      <c r="AL18" s="897"/>
      <c r="AM18" s="897"/>
      <c r="AN18" s="897"/>
    </row>
    <row r="19" spans="1:40" ht="15.75" customHeight="1">
      <c r="A19" s="908"/>
      <c r="B19" s="906"/>
      <c r="C19" s="900"/>
      <c r="D19" s="900"/>
      <c r="E19" s="900"/>
      <c r="F19" s="900"/>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908"/>
      <c r="AJ19" s="897"/>
      <c r="AK19" s="897"/>
      <c r="AL19" s="897"/>
      <c r="AM19" s="897"/>
      <c r="AN19" s="897"/>
    </row>
    <row r="20" spans="1:40" ht="15.75" customHeight="1">
      <c r="A20" s="897"/>
      <c r="B20" s="906"/>
      <c r="C20" s="909"/>
      <c r="D20" s="910"/>
      <c r="E20" s="910"/>
      <c r="F20" s="910"/>
      <c r="G20" s="910"/>
      <c r="H20" s="910"/>
      <c r="I20" s="910"/>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0"/>
      <c r="AH20" s="910"/>
      <c r="AI20" s="897"/>
      <c r="AJ20" s="897"/>
      <c r="AK20" s="897"/>
      <c r="AL20" s="897"/>
      <c r="AM20" s="897"/>
      <c r="AN20" s="897"/>
    </row>
    <row r="21" spans="1:40" ht="15.75" customHeight="1">
      <c r="A21" s="906"/>
      <c r="B21" s="906"/>
      <c r="C21" s="126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897"/>
      <c r="AJ21" s="897"/>
      <c r="AK21" s="897"/>
      <c r="AL21" s="897"/>
      <c r="AM21" s="897"/>
      <c r="AN21" s="897"/>
    </row>
    <row r="22" spans="1:40" ht="15" customHeight="1">
      <c r="A22" s="906"/>
      <c r="B22" s="906"/>
      <c r="C22" s="1266" t="s">
        <v>2114</v>
      </c>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897"/>
      <c r="AJ22" s="897"/>
      <c r="AK22" s="897"/>
      <c r="AL22" s="897"/>
      <c r="AM22" s="897"/>
      <c r="AN22" s="897"/>
    </row>
    <row r="23" spans="1:40" ht="15.75" customHeight="1">
      <c r="A23" s="906"/>
      <c r="B23" s="906"/>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897"/>
      <c r="AJ23" s="897"/>
      <c r="AK23" s="897"/>
      <c r="AL23" s="897"/>
      <c r="AM23" s="897"/>
      <c r="AN23" s="897"/>
    </row>
    <row r="24" spans="1:40" ht="15.75" customHeight="1">
      <c r="A24" s="906"/>
      <c r="B24" s="906"/>
      <c r="C24" s="1268" t="s">
        <v>2115</v>
      </c>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897"/>
      <c r="AJ24" s="897"/>
      <c r="AK24" s="897"/>
      <c r="AL24" s="897"/>
      <c r="AM24" s="897"/>
      <c r="AN24" s="897"/>
    </row>
    <row r="25" spans="1:40" ht="15.75" customHeight="1">
      <c r="A25" s="906"/>
      <c r="B25" s="906"/>
      <c r="C25" s="897"/>
      <c r="D25" s="897"/>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897"/>
      <c r="AJ25" s="897"/>
      <c r="AK25" s="897"/>
      <c r="AL25" s="897"/>
      <c r="AM25" s="897"/>
      <c r="AN25" s="897"/>
    </row>
    <row r="26" spans="1:40" ht="15.75" customHeight="1">
      <c r="A26" s="906"/>
      <c r="B26" s="906"/>
      <c r="C26" s="897" t="s">
        <v>2116</v>
      </c>
      <c r="D26" s="897"/>
      <c r="E26" s="897"/>
      <c r="F26" s="910"/>
      <c r="G26" s="910"/>
      <c r="H26" s="910"/>
      <c r="I26" s="910"/>
      <c r="J26" s="910"/>
      <c r="K26" s="910"/>
      <c r="L26" s="910"/>
      <c r="M26" s="910"/>
      <c r="N26" s="910"/>
      <c r="O26" s="910"/>
      <c r="P26" s="910"/>
      <c r="Q26" s="910"/>
      <c r="R26" s="910"/>
      <c r="S26" s="910"/>
      <c r="T26" s="910"/>
      <c r="U26" s="910"/>
      <c r="V26" s="910"/>
      <c r="W26" s="910"/>
      <c r="X26" s="912"/>
      <c r="Y26" s="912"/>
      <c r="Z26" s="912"/>
      <c r="AA26" s="912"/>
      <c r="AB26" s="912"/>
      <c r="AC26" s="912"/>
      <c r="AD26" s="912"/>
      <c r="AE26" s="912"/>
      <c r="AF26" s="910"/>
      <c r="AG26" s="910"/>
      <c r="AH26" s="910"/>
      <c r="AI26" s="897"/>
      <c r="AJ26" s="897"/>
      <c r="AK26" s="897"/>
      <c r="AL26" s="897"/>
      <c r="AM26" s="897"/>
      <c r="AN26" s="897"/>
    </row>
    <row r="27" spans="1:40" ht="15.75" customHeight="1">
      <c r="A27" s="906"/>
      <c r="B27" s="906"/>
      <c r="C27" s="897" t="s">
        <v>2117</v>
      </c>
      <c r="D27" s="910"/>
      <c r="E27" s="910"/>
      <c r="F27" s="910"/>
      <c r="G27" s="910"/>
      <c r="H27" s="910"/>
      <c r="I27" s="910"/>
      <c r="J27" s="910"/>
      <c r="K27" s="910"/>
      <c r="L27" s="910"/>
      <c r="M27" s="910"/>
      <c r="N27" s="910"/>
      <c r="O27" s="910"/>
      <c r="P27" s="910"/>
      <c r="Q27" s="910"/>
      <c r="R27" s="910"/>
      <c r="S27" s="910"/>
      <c r="T27" s="910"/>
      <c r="U27" s="910"/>
      <c r="V27" s="910"/>
      <c r="W27" s="913" t="s">
        <v>2118</v>
      </c>
      <c r="X27" s="1253"/>
      <c r="Y27" s="1254"/>
      <c r="Z27" s="1254"/>
      <c r="AA27" s="1254"/>
      <c r="AB27" s="1254"/>
      <c r="AC27" s="1254"/>
      <c r="AD27" s="1254"/>
      <c r="AE27" s="1255"/>
      <c r="AF27" s="910"/>
      <c r="AG27" s="910"/>
      <c r="AH27" s="910"/>
      <c r="AI27" s="897"/>
      <c r="AJ27" s="897"/>
      <c r="AK27" s="897"/>
      <c r="AL27" s="897"/>
      <c r="AM27" s="897"/>
      <c r="AN27" s="897"/>
    </row>
    <row r="28" spans="1:40" ht="15.75" customHeight="1">
      <c r="A28" s="906"/>
      <c r="B28" s="906"/>
      <c r="C28" s="897" t="s">
        <v>2119</v>
      </c>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897"/>
      <c r="AJ28" s="897"/>
      <c r="AK28" s="897"/>
      <c r="AL28" s="897"/>
      <c r="AM28" s="897"/>
      <c r="AN28" s="897"/>
    </row>
    <row r="29" spans="1:40" ht="15" customHeight="1">
      <c r="A29" s="914"/>
      <c r="B29" s="914"/>
      <c r="C29" s="897" t="s">
        <v>2120</v>
      </c>
      <c r="D29" s="910"/>
      <c r="E29" s="910"/>
      <c r="F29" s="910"/>
      <c r="G29" s="910"/>
      <c r="H29" s="910"/>
      <c r="I29" s="910"/>
      <c r="J29" s="910"/>
      <c r="K29" s="910"/>
      <c r="L29" s="910"/>
      <c r="M29" s="910"/>
      <c r="N29" s="910"/>
      <c r="O29" s="910"/>
      <c r="P29" s="910"/>
      <c r="Q29" s="910"/>
      <c r="R29" s="910"/>
      <c r="S29" s="910"/>
      <c r="T29" s="910"/>
      <c r="U29" s="910"/>
      <c r="V29" s="910"/>
      <c r="W29" s="910"/>
      <c r="X29" s="912"/>
      <c r="Y29" s="912"/>
      <c r="Z29" s="912"/>
      <c r="AA29" s="912"/>
      <c r="AB29" s="912"/>
      <c r="AC29" s="912"/>
      <c r="AD29" s="912"/>
      <c r="AE29" s="912"/>
      <c r="AF29" s="910"/>
      <c r="AG29" s="910"/>
      <c r="AH29" s="910"/>
      <c r="AI29" s="897"/>
      <c r="AJ29" s="897"/>
      <c r="AK29" s="897"/>
      <c r="AL29" s="897"/>
      <c r="AM29" s="897"/>
      <c r="AN29" s="897"/>
    </row>
    <row r="30" spans="1:40" ht="15" customHeight="1">
      <c r="A30" s="914"/>
      <c r="B30" s="914"/>
      <c r="C30" s="897" t="s">
        <v>2121</v>
      </c>
      <c r="D30" s="915"/>
      <c r="E30" s="897"/>
      <c r="F30" s="897"/>
      <c r="G30" s="897"/>
      <c r="H30" s="897"/>
      <c r="I30" s="897"/>
      <c r="J30" s="897"/>
      <c r="K30" s="897"/>
      <c r="L30" s="897"/>
      <c r="M30" s="897"/>
      <c r="N30" s="897"/>
      <c r="O30" s="897"/>
      <c r="P30" s="897"/>
      <c r="Q30" s="897"/>
      <c r="R30" s="897"/>
      <c r="S30" s="897"/>
      <c r="T30" s="897"/>
      <c r="U30" s="897"/>
      <c r="V30" s="897"/>
      <c r="W30" s="916"/>
      <c r="X30" s="1256"/>
      <c r="Y30" s="1257"/>
      <c r="Z30" s="1257"/>
      <c r="AA30" s="1257"/>
      <c r="AB30" s="1257"/>
      <c r="AC30" s="1257"/>
      <c r="AD30" s="1257"/>
      <c r="AE30" s="1258"/>
      <c r="AF30" s="897"/>
      <c r="AG30" s="897"/>
      <c r="AH30" s="897"/>
      <c r="AI30" s="897"/>
      <c r="AJ30" s="897"/>
      <c r="AK30" s="897"/>
      <c r="AL30" s="897"/>
      <c r="AM30" s="897"/>
      <c r="AN30" s="897"/>
    </row>
    <row r="31" spans="1:40" ht="15" customHeight="1">
      <c r="A31" s="914"/>
      <c r="B31" s="914"/>
      <c r="C31" s="897" t="s">
        <v>2122</v>
      </c>
      <c r="D31" s="897"/>
      <c r="E31" s="897"/>
      <c r="F31" s="897"/>
      <c r="G31" s="897"/>
      <c r="H31" s="897"/>
      <c r="I31" s="897"/>
      <c r="J31" s="897"/>
      <c r="K31" s="897"/>
      <c r="L31" s="897"/>
      <c r="M31" s="897"/>
      <c r="N31" s="897"/>
      <c r="O31" s="897"/>
      <c r="P31" s="897"/>
      <c r="Q31" s="897"/>
      <c r="R31" s="897"/>
      <c r="S31" s="897"/>
      <c r="T31" s="897"/>
      <c r="U31" s="897"/>
      <c r="V31" s="897"/>
      <c r="W31" s="913" t="s">
        <v>2118</v>
      </c>
      <c r="X31" s="1259"/>
      <c r="Y31" s="1260"/>
      <c r="Z31" s="1260"/>
      <c r="AA31" s="1260"/>
      <c r="AB31" s="1260"/>
      <c r="AC31" s="1260"/>
      <c r="AD31" s="1260"/>
      <c r="AE31" s="1261"/>
      <c r="AF31" s="897"/>
      <c r="AG31" s="897"/>
      <c r="AH31" s="897"/>
      <c r="AI31" s="897"/>
      <c r="AJ31" s="897"/>
      <c r="AK31" s="897"/>
      <c r="AL31" s="897"/>
      <c r="AM31" s="897"/>
      <c r="AN31" s="897"/>
    </row>
    <row r="32" spans="1:40" ht="15" customHeight="1">
      <c r="A32" s="914"/>
      <c r="B32" s="914"/>
      <c r="C32" s="897"/>
      <c r="D32" s="917"/>
      <c r="E32" s="918"/>
      <c r="F32" s="897"/>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9"/>
      <c r="AF32" s="918"/>
      <c r="AG32" s="918"/>
      <c r="AH32" s="918"/>
      <c r="AI32" s="918"/>
      <c r="AJ32" s="897"/>
      <c r="AK32" s="897"/>
      <c r="AL32" s="897"/>
      <c r="AM32" s="897"/>
      <c r="AN32" s="897"/>
    </row>
    <row r="33" spans="1:40" ht="15" customHeight="1">
      <c r="A33" s="914"/>
      <c r="B33" s="914"/>
      <c r="C33" s="897" t="s">
        <v>2123</v>
      </c>
      <c r="D33" s="910"/>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897"/>
      <c r="AJ33" s="897"/>
      <c r="AK33" s="897"/>
      <c r="AL33" s="897"/>
      <c r="AM33" s="897"/>
      <c r="AN33" s="897"/>
    </row>
    <row r="34" spans="1:40" ht="15" customHeight="1">
      <c r="A34" s="914"/>
      <c r="B34" s="914"/>
      <c r="C34" s="920" t="s">
        <v>98</v>
      </c>
      <c r="D34" s="921"/>
      <c r="E34" s="922"/>
      <c r="F34" s="923"/>
      <c r="G34" s="924"/>
      <c r="H34" s="922"/>
      <c r="I34" s="922"/>
      <c r="J34" s="922"/>
      <c r="K34" s="920"/>
      <c r="L34" s="922"/>
      <c r="M34" s="922"/>
      <c r="N34" s="922"/>
      <c r="O34" s="922"/>
      <c r="P34" s="922"/>
      <c r="Q34" s="922"/>
      <c r="R34" s="922"/>
      <c r="S34" s="922"/>
      <c r="T34" s="922"/>
      <c r="U34" s="922"/>
      <c r="V34" s="922"/>
      <c r="W34" s="922"/>
      <c r="X34" s="922"/>
      <c r="Y34" s="922"/>
      <c r="Z34" s="922"/>
      <c r="AA34" s="922"/>
      <c r="AB34" s="922"/>
      <c r="AC34" s="922"/>
      <c r="AD34" s="922"/>
      <c r="AE34" s="922"/>
      <c r="AF34" s="910"/>
      <c r="AG34" s="910"/>
      <c r="AH34" s="910"/>
      <c r="AI34" s="897"/>
      <c r="AJ34" s="897"/>
      <c r="AK34" s="897"/>
      <c r="AL34" s="897"/>
      <c r="AM34" s="897"/>
      <c r="AN34" s="897"/>
    </row>
    <row r="35" spans="1:40" ht="15" customHeight="1">
      <c r="A35" s="914"/>
      <c r="B35" s="914"/>
      <c r="C35" s="920" t="s">
        <v>366</v>
      </c>
      <c r="D35" s="921"/>
      <c r="E35" s="922"/>
      <c r="F35" s="923"/>
      <c r="G35" s="925"/>
      <c r="H35" s="925"/>
      <c r="I35" s="920" t="s">
        <v>367</v>
      </c>
      <c r="J35" s="922"/>
      <c r="K35" s="920"/>
      <c r="L35" s="922"/>
      <c r="M35" s="1262"/>
      <c r="N35" s="1262"/>
      <c r="O35" s="920" t="s">
        <v>2124</v>
      </c>
      <c r="P35" s="926"/>
      <c r="Q35" s="925"/>
      <c r="R35" s="925"/>
      <c r="S35" s="926"/>
      <c r="T35" s="926"/>
      <c r="U35" s="926"/>
      <c r="V35" s="920"/>
      <c r="W35" s="926"/>
      <c r="X35" s="920"/>
      <c r="Y35" s="926"/>
      <c r="Z35" s="926"/>
      <c r="AA35" s="926"/>
      <c r="AB35" s="926"/>
      <c r="AC35" s="926"/>
      <c r="AD35" s="926"/>
      <c r="AE35" s="926"/>
      <c r="AF35" s="897"/>
      <c r="AG35" s="927"/>
      <c r="AH35" s="927"/>
      <c r="AI35" s="897"/>
      <c r="AJ35" s="897"/>
      <c r="AK35" s="897"/>
      <c r="AL35" s="897"/>
      <c r="AM35" s="897"/>
      <c r="AN35" s="897"/>
    </row>
    <row r="36" spans="1:40" ht="15" customHeight="1">
      <c r="A36" s="914"/>
      <c r="B36" s="914"/>
      <c r="C36" s="920" t="s">
        <v>87</v>
      </c>
      <c r="D36" s="920"/>
      <c r="E36" s="920"/>
      <c r="F36" s="920"/>
      <c r="G36" s="924"/>
      <c r="H36" s="920"/>
      <c r="I36" s="920"/>
      <c r="J36" s="920"/>
      <c r="K36" s="920"/>
      <c r="L36" s="922"/>
      <c r="M36" s="922"/>
      <c r="N36" s="922"/>
      <c r="O36" s="922"/>
      <c r="P36" s="922"/>
      <c r="Q36" s="922"/>
      <c r="R36" s="922"/>
      <c r="S36" s="926"/>
      <c r="T36" s="926"/>
      <c r="U36" s="926"/>
      <c r="V36" s="926"/>
      <c r="W36" s="926"/>
      <c r="X36" s="926"/>
      <c r="Y36" s="926"/>
      <c r="Z36" s="926"/>
      <c r="AA36" s="926"/>
      <c r="AB36" s="926"/>
      <c r="AC36" s="926"/>
      <c r="AD36" s="926"/>
      <c r="AE36" s="926"/>
      <c r="AF36" s="927"/>
      <c r="AG36" s="927"/>
      <c r="AH36" s="927"/>
      <c r="AI36" s="897"/>
      <c r="AJ36" s="897"/>
      <c r="AK36" s="897"/>
      <c r="AL36" s="897"/>
      <c r="AM36" s="897"/>
      <c r="AN36" s="897"/>
    </row>
    <row r="37" spans="1:40" ht="15" customHeight="1">
      <c r="A37" s="914"/>
      <c r="B37" s="914"/>
      <c r="C37" s="920" t="s">
        <v>194</v>
      </c>
      <c r="D37" s="920"/>
      <c r="E37" s="920"/>
      <c r="F37" s="920"/>
      <c r="G37" s="924"/>
      <c r="H37" s="920"/>
      <c r="I37" s="920"/>
      <c r="J37" s="920"/>
      <c r="K37" s="920"/>
      <c r="L37" s="920"/>
      <c r="M37" s="920"/>
      <c r="N37" s="926"/>
      <c r="O37" s="926"/>
      <c r="P37" s="926"/>
      <c r="Q37" s="926"/>
      <c r="R37" s="926"/>
      <c r="S37" s="926"/>
      <c r="T37" s="926"/>
      <c r="U37" s="926"/>
      <c r="V37" s="926"/>
      <c r="W37" s="926"/>
      <c r="X37" s="926"/>
      <c r="Y37" s="926"/>
      <c r="Z37" s="926"/>
      <c r="AA37" s="926"/>
      <c r="AB37" s="926"/>
      <c r="AC37" s="926"/>
      <c r="AD37" s="926"/>
      <c r="AE37" s="926"/>
      <c r="AF37" s="927"/>
      <c r="AG37" s="927"/>
      <c r="AH37" s="927"/>
      <c r="AI37" s="897"/>
      <c r="AJ37" s="897"/>
      <c r="AK37" s="897"/>
      <c r="AL37" s="897"/>
      <c r="AM37" s="897"/>
      <c r="AN37" s="897"/>
    </row>
    <row r="38" spans="1:40" ht="15" customHeight="1">
      <c r="A38" s="914"/>
      <c r="B38" s="914"/>
      <c r="C38" s="920" t="s">
        <v>2125</v>
      </c>
      <c r="D38" s="920"/>
      <c r="E38" s="920"/>
      <c r="F38" s="920"/>
      <c r="G38" s="928"/>
      <c r="H38" s="920"/>
      <c r="I38" s="920" t="s">
        <v>2126</v>
      </c>
      <c r="J38" s="920"/>
      <c r="K38" s="920"/>
      <c r="L38" s="920"/>
      <c r="M38" s="1263"/>
      <c r="N38" s="1263"/>
      <c r="O38" s="920" t="s">
        <v>2127</v>
      </c>
      <c r="P38" s="920"/>
      <c r="Q38" s="920"/>
      <c r="R38" s="928"/>
      <c r="S38" s="922"/>
      <c r="T38" s="920" t="s">
        <v>2128</v>
      </c>
      <c r="U38" s="922"/>
      <c r="V38" s="922"/>
      <c r="W38" s="922"/>
      <c r="X38" s="922"/>
      <c r="Y38" s="924"/>
      <c r="Z38" s="922"/>
      <c r="AA38" s="922"/>
      <c r="AB38" s="922"/>
      <c r="AC38" s="922"/>
      <c r="AD38" s="922"/>
      <c r="AE38" s="922"/>
      <c r="AF38" s="910"/>
      <c r="AG38" s="910"/>
      <c r="AH38" s="910"/>
      <c r="AI38" s="897"/>
      <c r="AJ38" s="897"/>
      <c r="AK38" s="897"/>
      <c r="AL38" s="897"/>
      <c r="AM38" s="897"/>
      <c r="AN38" s="897"/>
    </row>
    <row r="39" spans="1:40" ht="15" customHeight="1">
      <c r="A39" s="914"/>
      <c r="B39" s="914"/>
      <c r="C39" s="920" t="s">
        <v>2129</v>
      </c>
      <c r="D39" s="922"/>
      <c r="E39" s="922"/>
      <c r="F39" s="922"/>
      <c r="G39" s="924"/>
      <c r="H39" s="922"/>
      <c r="I39" s="922"/>
      <c r="J39" s="922"/>
      <c r="K39" s="920"/>
      <c r="L39" s="922"/>
      <c r="M39" s="922"/>
      <c r="N39" s="922"/>
      <c r="O39" s="922"/>
      <c r="P39" s="922"/>
      <c r="Q39" s="922"/>
      <c r="R39" s="922"/>
      <c r="S39" s="922"/>
      <c r="T39" s="922"/>
      <c r="U39" s="922"/>
      <c r="V39" s="922"/>
      <c r="W39" s="922"/>
      <c r="X39" s="922"/>
      <c r="Y39" s="922"/>
      <c r="Z39" s="922"/>
      <c r="AA39" s="922"/>
      <c r="AB39" s="922"/>
      <c r="AC39" s="922"/>
      <c r="AD39" s="922"/>
      <c r="AE39" s="922"/>
      <c r="AF39" s="910"/>
      <c r="AG39" s="910"/>
      <c r="AH39" s="910"/>
      <c r="AI39" s="897"/>
      <c r="AJ39" s="897"/>
      <c r="AK39" s="897"/>
      <c r="AL39" s="897"/>
      <c r="AM39" s="897"/>
      <c r="AN39" s="897"/>
    </row>
    <row r="40" spans="1:40" ht="15" customHeight="1">
      <c r="A40" s="897"/>
      <c r="B40" s="897"/>
      <c r="C40" s="929"/>
      <c r="D40" s="929"/>
      <c r="E40" s="929"/>
      <c r="F40" s="929"/>
      <c r="G40" s="929"/>
      <c r="H40" s="929"/>
      <c r="I40" s="929"/>
      <c r="J40" s="929"/>
      <c r="K40" s="897"/>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897"/>
      <c r="AK40" s="897"/>
      <c r="AL40" s="897"/>
      <c r="AM40" s="897"/>
      <c r="AN40" s="897"/>
    </row>
    <row r="41" spans="1:40" ht="15" customHeight="1">
      <c r="A41" s="897"/>
      <c r="B41" s="897"/>
      <c r="C41" s="897"/>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7"/>
      <c r="AD41" s="897"/>
      <c r="AE41" s="929"/>
      <c r="AF41" s="929"/>
      <c r="AG41" s="929"/>
      <c r="AH41" s="929"/>
      <c r="AI41" s="929"/>
      <c r="AJ41" s="897"/>
      <c r="AK41" s="897"/>
      <c r="AL41" s="897"/>
      <c r="AM41" s="897"/>
      <c r="AN41" s="897"/>
    </row>
    <row r="42" spans="1:40" ht="15.75" customHeight="1">
      <c r="A42" s="930"/>
      <c r="B42" s="930"/>
      <c r="C42" s="1241" t="s">
        <v>2092</v>
      </c>
      <c r="D42" s="1241"/>
      <c r="E42" s="1241"/>
      <c r="F42" s="1241"/>
      <c r="G42" s="1241"/>
      <c r="H42" s="1241"/>
      <c r="I42" s="1241"/>
      <c r="J42" s="1241"/>
      <c r="K42" s="1241"/>
      <c r="L42" s="1241"/>
      <c r="M42" s="1241"/>
      <c r="N42" s="1241"/>
      <c r="O42" s="1241"/>
      <c r="P42" s="929"/>
      <c r="Q42" s="929"/>
      <c r="R42" s="929"/>
      <c r="S42" s="929"/>
      <c r="T42" s="929"/>
      <c r="U42" s="929"/>
      <c r="V42" s="929"/>
      <c r="W42" s="929"/>
      <c r="X42" s="897"/>
      <c r="Y42" s="897" t="s">
        <v>2093</v>
      </c>
      <c r="Z42" s="929"/>
      <c r="AA42" s="929"/>
      <c r="AB42" s="929"/>
      <c r="AC42" s="929"/>
      <c r="AD42" s="929"/>
      <c r="AE42" s="910"/>
      <c r="AF42" s="910"/>
      <c r="AG42" s="910"/>
      <c r="AH42" s="910"/>
      <c r="AI42" s="897"/>
      <c r="AJ42" s="897"/>
      <c r="AK42" s="897"/>
      <c r="AL42" s="897"/>
      <c r="AM42" s="897"/>
      <c r="AN42" s="897"/>
    </row>
    <row r="43" spans="1:40" ht="15.75" customHeight="1">
      <c r="A43" s="897"/>
      <c r="B43" s="931"/>
      <c r="C43" s="929"/>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29"/>
      <c r="AF43" s="929"/>
      <c r="AG43" s="929"/>
      <c r="AH43" s="929"/>
      <c r="AI43" s="929"/>
      <c r="AJ43" s="897"/>
      <c r="AK43" s="897"/>
      <c r="AL43" s="897"/>
      <c r="AM43" s="897"/>
      <c r="AN43" s="897"/>
    </row>
    <row r="44" spans="1:40" ht="15.75" customHeight="1">
      <c r="A44" s="897"/>
      <c r="B44" s="930"/>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32"/>
      <c r="AF44" s="932"/>
      <c r="AG44" s="932"/>
      <c r="AH44" s="932"/>
      <c r="AI44" s="932"/>
      <c r="AJ44" s="897"/>
      <c r="AK44" s="897"/>
      <c r="AL44" s="897"/>
      <c r="AM44" s="897"/>
      <c r="AN44" s="897"/>
    </row>
    <row r="45" spans="1:40" ht="15" customHeight="1">
      <c r="A45" s="897"/>
      <c r="B45" s="897"/>
      <c r="C45" s="933"/>
      <c r="D45" s="932"/>
      <c r="E45" s="932"/>
      <c r="F45" s="932"/>
      <c r="G45" s="932"/>
      <c r="H45" s="932"/>
      <c r="I45" s="932"/>
      <c r="J45" s="932"/>
      <c r="K45" s="932"/>
      <c r="L45" s="932"/>
      <c r="M45" s="932"/>
      <c r="N45" s="932"/>
      <c r="O45" s="932"/>
      <c r="P45" s="932"/>
      <c r="Q45" s="932"/>
      <c r="R45" s="932"/>
      <c r="S45" s="932"/>
      <c r="T45" s="932"/>
      <c r="U45" s="932"/>
      <c r="V45" s="932"/>
      <c r="W45" s="932"/>
      <c r="X45" s="932"/>
      <c r="Y45" s="897"/>
      <c r="Z45" s="932"/>
      <c r="AA45" s="897"/>
      <c r="AB45" s="932"/>
      <c r="AC45" s="932"/>
      <c r="AD45" s="932"/>
      <c r="AE45" s="897"/>
      <c r="AF45" s="897"/>
      <c r="AG45" s="897"/>
      <c r="AH45" s="897"/>
      <c r="AI45" s="897"/>
      <c r="AJ45" s="897"/>
      <c r="AK45" s="897"/>
      <c r="AL45" s="897"/>
      <c r="AM45" s="897"/>
      <c r="AN45" s="897"/>
    </row>
    <row r="46" spans="1:40" ht="15" customHeight="1">
      <c r="A46" s="897"/>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row>
    <row r="47" spans="1:40" ht="15" customHeight="1">
      <c r="A47" s="897"/>
      <c r="B47" s="897"/>
      <c r="C47" s="897"/>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row>
    <row r="48" spans="1:40" ht="15" customHeight="1">
      <c r="A48" s="897"/>
      <c r="B48" s="897"/>
      <c r="C48" s="897"/>
      <c r="D48" s="897"/>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7"/>
      <c r="AM48" s="897"/>
      <c r="AN48" s="897"/>
    </row>
    <row r="49" spans="1:40" ht="15" customHeight="1">
      <c r="A49" s="897"/>
      <c r="B49" s="897"/>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row>
    <row r="50" spans="1:40" ht="15" customHeight="1">
      <c r="A50" s="897"/>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row>
    <row r="51" spans="1:40" ht="15" customHeight="1">
      <c r="A51" s="897"/>
      <c r="B51" s="897"/>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row>
    <row r="52" spans="1:40" ht="15" customHeight="1">
      <c r="A52" s="897"/>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row>
    <row r="53" spans="1:40" ht="15" customHeight="1">
      <c r="A53" s="897"/>
      <c r="B53" s="897"/>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897"/>
      <c r="AL53" s="897"/>
      <c r="AM53" s="897"/>
      <c r="AN53" s="897"/>
    </row>
    <row r="54" spans="1:40" ht="15" customHeight="1">
      <c r="A54" s="897"/>
      <c r="B54" s="897"/>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row>
    <row r="55" spans="1:40" ht="15" customHeight="1">
      <c r="A55" s="897"/>
      <c r="B55" s="897"/>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row>
    <row r="56" spans="1:40" ht="15" customHeight="1">
      <c r="A56" s="897"/>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row>
    <row r="57" spans="1:40" ht="15" customHeight="1">
      <c r="A57" s="897"/>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row>
    <row r="58" spans="1:40" ht="15" customHeight="1">
      <c r="A58" s="897"/>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row>
    <row r="59" spans="1:40" ht="15" customHeight="1">
      <c r="A59" s="897"/>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897"/>
      <c r="AN59" s="897"/>
    </row>
    <row r="60" spans="1:40" ht="15" customHeight="1">
      <c r="A60" s="897"/>
      <c r="B60" s="897"/>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row>
    <row r="61" spans="1:40" ht="15" customHeight="1">
      <c r="A61" s="897"/>
      <c r="B61" s="897"/>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row>
    <row r="62" spans="1:40" ht="15" customHeight="1">
      <c r="A62" s="897"/>
      <c r="B62" s="897"/>
      <c r="C62" s="897"/>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7"/>
      <c r="AN62" s="897"/>
    </row>
    <row r="63" spans="1:40" ht="15" customHeight="1">
      <c r="A63" s="897"/>
      <c r="B63" s="897"/>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row>
    <row r="64" spans="1:40" ht="15" customHeight="1">
      <c r="A64" s="897"/>
      <c r="B64" s="897"/>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row>
    <row r="65" spans="1:40" ht="15" customHeight="1">
      <c r="A65" s="897"/>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7"/>
      <c r="AF65" s="897"/>
      <c r="AG65" s="897"/>
      <c r="AH65" s="897"/>
      <c r="AI65" s="897"/>
      <c r="AJ65" s="897"/>
      <c r="AK65" s="897"/>
      <c r="AL65" s="897"/>
      <c r="AM65" s="897"/>
      <c r="AN65" s="897"/>
    </row>
    <row r="66" spans="1:40" ht="15" customHeight="1">
      <c r="A66" s="897"/>
      <c r="B66" s="897"/>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897"/>
      <c r="AM66" s="897"/>
      <c r="AN66" s="897"/>
    </row>
    <row r="67" spans="1:40" ht="15" customHeight="1">
      <c r="A67" s="897"/>
      <c r="B67" s="897"/>
      <c r="C67" s="897"/>
      <c r="D67" s="897"/>
      <c r="E67" s="897"/>
      <c r="F67" s="897"/>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row>
    <row r="68" spans="1:40" ht="15" customHeight="1">
      <c r="A68" s="897"/>
      <c r="B68" s="897"/>
      <c r="C68" s="897"/>
      <c r="D68" s="897"/>
      <c r="E68" s="897"/>
      <c r="F68" s="897"/>
      <c r="G68" s="897"/>
      <c r="H68" s="897"/>
      <c r="I68" s="897"/>
      <c r="J68" s="897"/>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c r="AI68" s="897"/>
      <c r="AJ68" s="897"/>
      <c r="AK68" s="897"/>
      <c r="AL68" s="897"/>
      <c r="AM68" s="897"/>
      <c r="AN68" s="897"/>
    </row>
    <row r="69" spans="1:40" ht="15" customHeight="1">
      <c r="A69" s="897"/>
      <c r="B69" s="897"/>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c r="AI69" s="897"/>
      <c r="AJ69" s="897"/>
      <c r="AK69" s="897"/>
      <c r="AL69" s="897"/>
      <c r="AM69" s="897"/>
      <c r="AN69" s="897"/>
    </row>
    <row r="70" spans="1:40" ht="15" customHeight="1">
      <c r="A70" s="897"/>
      <c r="B70" s="897"/>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row>
    <row r="71" spans="1:40" ht="15" customHeight="1">
      <c r="A71" s="897"/>
      <c r="B71" s="897"/>
      <c r="C71" s="897"/>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row>
    <row r="72" spans="1:40" ht="15" customHeight="1">
      <c r="A72" s="897"/>
      <c r="B72" s="897"/>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row>
    <row r="73" spans="1:40" ht="15" customHeight="1">
      <c r="A73" s="897"/>
      <c r="B73" s="897"/>
      <c r="C73" s="897"/>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897"/>
      <c r="AK73" s="897"/>
      <c r="AL73" s="897"/>
      <c r="AM73" s="897"/>
      <c r="AN73" s="897"/>
    </row>
    <row r="74" spans="1:40" ht="15" customHeight="1">
      <c r="A74" s="897"/>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7"/>
      <c r="AM74" s="897"/>
      <c r="AN74" s="897"/>
    </row>
    <row r="75" spans="1:40" ht="15" customHeight="1">
      <c r="A75" s="897"/>
      <c r="B75" s="897"/>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c r="AJ75" s="897"/>
      <c r="AK75" s="897"/>
      <c r="AL75" s="897"/>
      <c r="AM75" s="897"/>
      <c r="AN75" s="897"/>
    </row>
    <row r="76" spans="1:40" ht="15" customHeight="1">
      <c r="A76" s="897"/>
      <c r="B76" s="897"/>
      <c r="C76" s="897"/>
      <c r="D76" s="897"/>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897"/>
      <c r="AF76" s="897"/>
      <c r="AG76" s="897"/>
      <c r="AH76" s="897"/>
      <c r="AI76" s="897"/>
      <c r="AJ76" s="897"/>
      <c r="AK76" s="897"/>
      <c r="AL76" s="897"/>
      <c r="AM76" s="897"/>
      <c r="AN76" s="897"/>
    </row>
    <row r="77" spans="1:40" ht="15" customHeight="1">
      <c r="A77" s="897"/>
      <c r="B77" s="897"/>
      <c r="C77" s="897"/>
      <c r="D77" s="897"/>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7"/>
      <c r="AI77" s="897"/>
      <c r="AJ77" s="897"/>
      <c r="AK77" s="897"/>
      <c r="AL77" s="897"/>
      <c r="AM77" s="897"/>
      <c r="AN77" s="897"/>
    </row>
    <row r="78" spans="1:40" ht="15" customHeight="1">
      <c r="A78" s="897"/>
      <c r="B78" s="897"/>
      <c r="C78" s="897"/>
      <c r="D78" s="897"/>
      <c r="E78" s="897"/>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row>
    <row r="79" spans="1:40" ht="15" customHeight="1">
      <c r="A79" s="897"/>
      <c r="B79" s="897"/>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row>
    <row r="80" spans="1:40" ht="15" customHeight="1">
      <c r="A80" s="897"/>
      <c r="B80" s="897"/>
      <c r="C80" s="897"/>
      <c r="D80" s="897"/>
      <c r="E80" s="897"/>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row>
    <row r="81" spans="1:40" ht="15" customHeight="1">
      <c r="A81" s="897"/>
      <c r="B81" s="897"/>
      <c r="C81" s="897"/>
      <c r="D81" s="897"/>
      <c r="E81" s="897"/>
      <c r="F81" s="897"/>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row>
    <row r="82" spans="1:40" ht="15" customHeight="1">
      <c r="A82" s="897"/>
      <c r="B82" s="897"/>
      <c r="C82" s="897"/>
      <c r="D82" s="897"/>
      <c r="E82" s="897"/>
      <c r="F82" s="897"/>
      <c r="G82" s="897"/>
      <c r="H82" s="897"/>
      <c r="I82" s="897"/>
      <c r="J82" s="897"/>
      <c r="K82" s="897"/>
      <c r="L82" s="897"/>
      <c r="M82" s="897"/>
      <c r="N82" s="897"/>
      <c r="O82" s="897"/>
      <c r="P82" s="897"/>
      <c r="Q82" s="897"/>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row>
    <row r="83" spans="1:40" ht="15" customHeight="1">
      <c r="A83" s="897"/>
      <c r="B83" s="897"/>
      <c r="C83" s="897"/>
      <c r="D83" s="897"/>
      <c r="E83" s="897"/>
      <c r="F83" s="897"/>
      <c r="G83" s="897"/>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row>
    <row r="84" spans="1:40" ht="15" customHeight="1">
      <c r="A84" s="897"/>
      <c r="B84" s="897"/>
      <c r="C84" s="897"/>
      <c r="D84" s="897"/>
      <c r="E84" s="897"/>
      <c r="F84" s="897"/>
      <c r="G84" s="897"/>
      <c r="H84" s="897"/>
      <c r="I84" s="897"/>
      <c r="J84" s="897"/>
      <c r="K84" s="897"/>
      <c r="L84" s="897"/>
      <c r="M84" s="897"/>
      <c r="N84" s="897"/>
      <c r="O84" s="897"/>
      <c r="P84" s="897"/>
      <c r="Q84" s="897"/>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row>
    <row r="85" spans="1:40" ht="15" customHeight="1">
      <c r="A85" s="897"/>
      <c r="B85" s="897"/>
      <c r="C85" s="897"/>
      <c r="D85" s="897"/>
      <c r="E85" s="897"/>
      <c r="F85" s="897"/>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row>
    <row r="86" spans="1:40" ht="15" customHeight="1">
      <c r="A86" s="897"/>
      <c r="B86" s="897"/>
      <c r="C86" s="897"/>
      <c r="D86" s="897"/>
      <c r="E86" s="897"/>
      <c r="F86" s="897"/>
      <c r="G86" s="897"/>
      <c r="H86" s="897"/>
      <c r="I86" s="897"/>
      <c r="J86" s="897"/>
      <c r="K86" s="897"/>
      <c r="L86" s="897"/>
      <c r="M86" s="897"/>
      <c r="N86" s="897"/>
      <c r="O86" s="897"/>
      <c r="P86" s="897"/>
      <c r="Q86" s="897"/>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row>
    <row r="87" spans="1:40" ht="15" customHeight="1">
      <c r="A87" s="897"/>
      <c r="B87" s="897"/>
      <c r="C87" s="897"/>
      <c r="D87" s="897"/>
      <c r="E87" s="897"/>
      <c r="F87" s="897"/>
      <c r="G87" s="897"/>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row>
    <row r="88" spans="1:40" ht="15" customHeight="1">
      <c r="A88" s="897"/>
      <c r="B88" s="897"/>
      <c r="C88" s="897"/>
      <c r="D88" s="897"/>
      <c r="E88" s="897"/>
      <c r="F88" s="897"/>
      <c r="G88" s="897"/>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row>
    <row r="89" spans="1:40" ht="15" customHeight="1">
      <c r="A89" s="897"/>
      <c r="B89" s="897"/>
      <c r="C89" s="897"/>
      <c r="D89" s="897"/>
      <c r="E89" s="897"/>
      <c r="F89" s="897"/>
      <c r="G89" s="897"/>
      <c r="H89" s="897"/>
      <c r="I89" s="897"/>
      <c r="J89" s="897"/>
      <c r="K89" s="897"/>
      <c r="L89" s="897"/>
      <c r="M89" s="897"/>
      <c r="N89" s="897"/>
      <c r="O89" s="897"/>
      <c r="P89" s="897"/>
      <c r="Q89" s="897"/>
      <c r="R89" s="897"/>
      <c r="S89" s="897"/>
      <c r="T89" s="897"/>
      <c r="U89" s="897"/>
      <c r="V89" s="897"/>
      <c r="W89" s="897"/>
      <c r="X89" s="897"/>
      <c r="Y89" s="897"/>
      <c r="Z89" s="897"/>
      <c r="AA89" s="897"/>
      <c r="AB89" s="897"/>
      <c r="AC89" s="897"/>
      <c r="AD89" s="897"/>
      <c r="AE89" s="897"/>
      <c r="AF89" s="897"/>
      <c r="AG89" s="897"/>
      <c r="AH89" s="897"/>
      <c r="AI89" s="897"/>
      <c r="AJ89" s="897"/>
      <c r="AK89" s="897"/>
      <c r="AL89" s="897"/>
      <c r="AM89" s="897"/>
      <c r="AN89" s="897"/>
    </row>
    <row r="90" spans="1:40" ht="15" customHeight="1">
      <c r="A90" s="897"/>
      <c r="B90" s="897"/>
      <c r="C90" s="897"/>
      <c r="D90" s="897"/>
      <c r="E90" s="897"/>
      <c r="F90" s="897"/>
      <c r="G90" s="897"/>
      <c r="H90" s="897"/>
      <c r="I90" s="897"/>
      <c r="J90" s="897"/>
      <c r="K90" s="897"/>
      <c r="L90" s="897"/>
      <c r="M90" s="897"/>
      <c r="N90" s="897"/>
      <c r="O90" s="897"/>
      <c r="P90" s="897"/>
      <c r="Q90" s="897"/>
      <c r="R90" s="897"/>
      <c r="S90" s="897"/>
      <c r="T90" s="897"/>
      <c r="U90" s="897"/>
      <c r="V90" s="897"/>
      <c r="W90" s="897"/>
      <c r="X90" s="897"/>
      <c r="Y90" s="897"/>
      <c r="Z90" s="897"/>
      <c r="AA90" s="897"/>
      <c r="AB90" s="897"/>
      <c r="AC90" s="897"/>
      <c r="AD90" s="897"/>
      <c r="AE90" s="897"/>
      <c r="AF90" s="897"/>
      <c r="AG90" s="897"/>
      <c r="AH90" s="897"/>
      <c r="AI90" s="897"/>
      <c r="AJ90" s="897"/>
      <c r="AK90" s="897"/>
      <c r="AL90" s="897"/>
      <c r="AM90" s="897"/>
      <c r="AN90" s="897"/>
    </row>
    <row r="91" spans="1:40" ht="15" customHeight="1">
      <c r="A91" s="897"/>
      <c r="B91" s="897"/>
      <c r="C91" s="897"/>
      <c r="D91" s="897"/>
      <c r="E91" s="897"/>
      <c r="F91" s="897"/>
      <c r="G91" s="897"/>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897"/>
      <c r="AL91" s="897"/>
      <c r="AM91" s="897"/>
      <c r="AN91" s="897"/>
    </row>
    <row r="92" spans="1:40" ht="15" customHeight="1">
      <c r="A92" s="897"/>
      <c r="B92" s="897"/>
      <c r="C92" s="897"/>
      <c r="D92" s="897"/>
      <c r="E92" s="897"/>
      <c r="F92" s="897"/>
      <c r="G92" s="897"/>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897"/>
      <c r="AL92" s="897"/>
      <c r="AM92" s="897"/>
      <c r="AN92" s="897"/>
    </row>
    <row r="93" spans="1:40" ht="15" customHeight="1">
      <c r="A93" s="897"/>
      <c r="B93" s="897"/>
      <c r="C93" s="897"/>
      <c r="D93" s="897"/>
      <c r="E93" s="897"/>
      <c r="F93" s="897"/>
      <c r="G93" s="897"/>
      <c r="H93" s="897"/>
      <c r="I93" s="897"/>
      <c r="J93" s="897"/>
      <c r="K93" s="897"/>
      <c r="L93" s="897"/>
      <c r="M93" s="897"/>
      <c r="N93" s="897"/>
      <c r="O93" s="897"/>
      <c r="P93" s="897"/>
      <c r="Q93" s="897"/>
      <c r="R93" s="897"/>
      <c r="S93" s="897"/>
      <c r="T93" s="897"/>
      <c r="U93" s="897"/>
      <c r="V93" s="897"/>
      <c r="W93" s="897"/>
      <c r="X93" s="897"/>
      <c r="Y93" s="897"/>
      <c r="Z93" s="897"/>
      <c r="AA93" s="897"/>
      <c r="AB93" s="897"/>
      <c r="AC93" s="897"/>
      <c r="AD93" s="897"/>
      <c r="AE93" s="897"/>
      <c r="AF93" s="897"/>
      <c r="AG93" s="897"/>
      <c r="AH93" s="897"/>
      <c r="AI93" s="897"/>
      <c r="AJ93" s="897"/>
      <c r="AK93" s="897"/>
      <c r="AL93" s="897"/>
      <c r="AM93" s="897"/>
      <c r="AN93" s="897"/>
    </row>
    <row r="94" spans="1:40" ht="15" customHeight="1">
      <c r="A94" s="897"/>
      <c r="B94" s="897"/>
      <c r="C94" s="897"/>
      <c r="D94" s="897"/>
      <c r="E94" s="897"/>
      <c r="F94" s="897"/>
      <c r="G94" s="897"/>
      <c r="H94" s="897"/>
      <c r="I94" s="897"/>
      <c r="J94" s="897"/>
      <c r="K94" s="897"/>
      <c r="L94" s="897"/>
      <c r="M94" s="897"/>
      <c r="N94" s="897"/>
      <c r="O94" s="897"/>
      <c r="P94" s="897"/>
      <c r="Q94" s="897"/>
      <c r="R94" s="897"/>
      <c r="S94" s="897"/>
      <c r="T94" s="897"/>
      <c r="U94" s="897"/>
      <c r="V94" s="897"/>
      <c r="W94" s="897"/>
      <c r="X94" s="897"/>
      <c r="Y94" s="897"/>
      <c r="Z94" s="897"/>
      <c r="AA94" s="897"/>
      <c r="AB94" s="897"/>
      <c r="AC94" s="897"/>
      <c r="AD94" s="897"/>
      <c r="AE94" s="897"/>
      <c r="AF94" s="897"/>
      <c r="AG94" s="897"/>
      <c r="AH94" s="897"/>
      <c r="AI94" s="897"/>
      <c r="AJ94" s="897"/>
      <c r="AK94" s="897"/>
      <c r="AL94" s="897"/>
      <c r="AM94" s="897"/>
      <c r="AN94" s="897"/>
    </row>
    <row r="95" spans="1:40" ht="15" customHeight="1">
      <c r="A95" s="897"/>
      <c r="B95" s="897"/>
      <c r="C95" s="897"/>
      <c r="D95" s="897"/>
      <c r="E95" s="897"/>
      <c r="F95" s="897"/>
      <c r="G95" s="897"/>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897"/>
      <c r="AL95" s="897"/>
      <c r="AM95" s="897"/>
      <c r="AN95" s="897"/>
    </row>
    <row r="96" spans="1:40" ht="15" customHeight="1">
      <c r="A96" s="897"/>
      <c r="B96" s="897"/>
      <c r="C96" s="897"/>
      <c r="D96" s="897"/>
      <c r="E96" s="897"/>
      <c r="F96" s="897"/>
      <c r="G96" s="897"/>
      <c r="H96" s="897"/>
      <c r="I96" s="897"/>
      <c r="J96" s="897"/>
      <c r="K96" s="897"/>
      <c r="L96" s="897"/>
      <c r="M96" s="897"/>
      <c r="N96" s="897"/>
      <c r="O96" s="897"/>
      <c r="P96" s="897"/>
      <c r="Q96" s="897"/>
      <c r="R96" s="897"/>
      <c r="S96" s="897"/>
      <c r="T96" s="897"/>
      <c r="U96" s="897"/>
      <c r="V96" s="897"/>
      <c r="W96" s="897"/>
      <c r="X96" s="897"/>
      <c r="Y96" s="897"/>
      <c r="Z96" s="897"/>
      <c r="AA96" s="897"/>
      <c r="AB96" s="897"/>
      <c r="AC96" s="897"/>
      <c r="AD96" s="897"/>
      <c r="AE96" s="897"/>
      <c r="AF96" s="897"/>
      <c r="AG96" s="897"/>
      <c r="AH96" s="897"/>
      <c r="AI96" s="897"/>
      <c r="AJ96" s="897"/>
      <c r="AK96" s="897"/>
      <c r="AL96" s="897"/>
      <c r="AM96" s="897"/>
      <c r="AN96" s="897"/>
    </row>
    <row r="97" spans="1:40" ht="15" customHeight="1">
      <c r="A97" s="897"/>
      <c r="B97" s="897"/>
      <c r="C97" s="897"/>
      <c r="D97" s="897"/>
      <c r="E97" s="897"/>
      <c r="F97" s="897"/>
      <c r="G97" s="897"/>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c r="AJ97" s="897"/>
      <c r="AK97" s="897"/>
      <c r="AL97" s="897"/>
      <c r="AM97" s="897"/>
      <c r="AN97" s="897"/>
    </row>
    <row r="98" spans="1:40" ht="15" customHeight="1">
      <c r="A98" s="897"/>
      <c r="B98" s="897"/>
      <c r="C98" s="897"/>
      <c r="D98" s="897"/>
      <c r="E98" s="897"/>
      <c r="F98" s="897"/>
      <c r="G98" s="897"/>
      <c r="H98" s="897"/>
      <c r="I98" s="897"/>
      <c r="J98" s="897"/>
      <c r="K98" s="897"/>
      <c r="L98" s="897"/>
      <c r="M98" s="897"/>
      <c r="N98" s="897"/>
      <c r="O98" s="897"/>
      <c r="P98" s="897"/>
      <c r="Q98" s="897"/>
      <c r="R98" s="897"/>
      <c r="S98" s="897"/>
      <c r="T98" s="897"/>
      <c r="U98" s="897"/>
      <c r="V98" s="897"/>
      <c r="W98" s="897"/>
      <c r="X98" s="897"/>
      <c r="Y98" s="897"/>
      <c r="Z98" s="897"/>
      <c r="AA98" s="897"/>
      <c r="AB98" s="897"/>
      <c r="AC98" s="897"/>
      <c r="AD98" s="897"/>
      <c r="AE98" s="897"/>
      <c r="AF98" s="897"/>
      <c r="AG98" s="897"/>
      <c r="AH98" s="897"/>
      <c r="AI98" s="897"/>
      <c r="AJ98" s="897"/>
      <c r="AK98" s="897"/>
      <c r="AL98" s="897"/>
      <c r="AM98" s="897"/>
      <c r="AN98" s="897"/>
    </row>
    <row r="99" spans="1:40" ht="15" customHeight="1">
      <c r="A99" s="897"/>
      <c r="B99" s="897"/>
      <c r="C99" s="897"/>
      <c r="D99" s="897"/>
      <c r="E99" s="897"/>
      <c r="F99" s="897"/>
      <c r="G99" s="897"/>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897"/>
      <c r="AL99" s="897"/>
      <c r="AM99" s="897"/>
      <c r="AN99" s="897"/>
    </row>
    <row r="100" spans="1:40" ht="15" customHeight="1">
      <c r="A100" s="897"/>
      <c r="B100" s="897"/>
      <c r="C100" s="897"/>
      <c r="D100" s="897"/>
      <c r="E100" s="897"/>
      <c r="F100" s="897"/>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row>
  </sheetData>
  <mergeCells count="12">
    <mergeCell ref="C42:O42"/>
    <mergeCell ref="S13:AC13"/>
    <mergeCell ref="G18:AH19"/>
    <mergeCell ref="C21:AH21"/>
    <mergeCell ref="C22:AH22"/>
    <mergeCell ref="C23:AH23"/>
    <mergeCell ref="C24:AH24"/>
    <mergeCell ref="X27:AE27"/>
    <mergeCell ref="X30:AE30"/>
    <mergeCell ref="X31:AE31"/>
    <mergeCell ref="M35:N35"/>
    <mergeCell ref="M38:N3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B87-6491-4933-8728-6E2D65327D4F}">
  <sheetPr codeName="Foglio24"/>
  <dimension ref="A1:AJ100"/>
  <sheetViews>
    <sheetView workbookViewId="0"/>
  </sheetViews>
  <sheetFormatPr defaultRowHeight="15"/>
  <cols>
    <col min="1" max="35" width="2.7109375" customWidth="1"/>
  </cols>
  <sheetData>
    <row r="1" spans="1:36" ht="9.9499999999999993" customHeight="1">
      <c r="B1" s="833" t="s">
        <v>2061</v>
      </c>
      <c r="C1" s="834"/>
      <c r="D1" s="834"/>
      <c r="E1" s="834"/>
      <c r="F1" s="834"/>
      <c r="G1" s="834"/>
      <c r="H1" s="834"/>
      <c r="I1" s="834"/>
      <c r="J1" s="834"/>
      <c r="K1" s="834"/>
      <c r="L1" s="834"/>
      <c r="M1" s="834"/>
      <c r="N1" s="835"/>
      <c r="O1" s="835"/>
      <c r="P1" s="835"/>
      <c r="Q1" s="835"/>
      <c r="R1" s="835"/>
      <c r="S1" s="835"/>
      <c r="T1" s="835"/>
      <c r="U1" s="835"/>
      <c r="V1" s="835"/>
      <c r="X1" s="836"/>
      <c r="Y1" s="836"/>
      <c r="Z1" s="836"/>
      <c r="AA1" s="836"/>
      <c r="AB1" s="836"/>
      <c r="AC1" s="836"/>
      <c r="AD1" s="836"/>
      <c r="AE1" s="836"/>
      <c r="AF1" s="836"/>
      <c r="AG1" s="836"/>
      <c r="AH1" s="837" t="s">
        <v>2062</v>
      </c>
      <c r="AJ1" s="934"/>
    </row>
    <row r="2" spans="1:36" ht="9.9499999999999993" customHeight="1">
      <c r="B2" s="833" t="s">
        <v>2062</v>
      </c>
      <c r="C2" s="834"/>
      <c r="D2" s="834"/>
      <c r="E2" s="834"/>
      <c r="F2" s="834"/>
      <c r="G2" s="834"/>
      <c r="H2" s="834"/>
      <c r="I2" s="834"/>
      <c r="J2" s="834"/>
      <c r="K2" s="834"/>
      <c r="L2" s="834"/>
      <c r="M2" s="834"/>
      <c r="N2" s="835"/>
      <c r="O2" s="835"/>
      <c r="P2" s="835"/>
      <c r="Q2" s="835"/>
      <c r="R2" s="835"/>
      <c r="S2" s="835"/>
      <c r="T2" s="835"/>
      <c r="U2" s="835"/>
      <c r="V2" s="835"/>
      <c r="X2" s="836"/>
      <c r="Y2" s="836"/>
      <c r="Z2" s="836"/>
      <c r="AA2" s="836"/>
      <c r="AB2" s="836"/>
      <c r="AC2" s="836"/>
      <c r="AD2" s="836"/>
      <c r="AE2" s="836"/>
      <c r="AF2" s="836"/>
      <c r="AG2" s="836"/>
      <c r="AH2" s="837" t="s">
        <v>2063</v>
      </c>
      <c r="AJ2" s="934"/>
    </row>
    <row r="3" spans="1:36" ht="9.9499999999999993" customHeight="1">
      <c r="B3" s="833" t="s">
        <v>2064</v>
      </c>
      <c r="C3" s="767"/>
      <c r="D3" s="767"/>
      <c r="E3" s="767"/>
      <c r="F3" s="767"/>
      <c r="G3" s="767"/>
      <c r="H3" s="767"/>
      <c r="I3" s="767"/>
      <c r="J3" s="767"/>
      <c r="K3" s="767"/>
      <c r="L3" s="767"/>
      <c r="M3" s="767"/>
      <c r="N3" s="835"/>
      <c r="O3" s="835"/>
      <c r="P3" s="835"/>
      <c r="Q3" s="835"/>
      <c r="R3" s="835"/>
      <c r="S3" s="835"/>
      <c r="T3" s="835"/>
      <c r="U3" s="835"/>
      <c r="V3" s="835"/>
      <c r="X3" s="836"/>
      <c r="Y3" s="836"/>
      <c r="Z3" s="836"/>
      <c r="AA3" s="836"/>
      <c r="AB3" s="836"/>
      <c r="AC3" s="836"/>
      <c r="AD3" s="836"/>
      <c r="AE3" s="836"/>
      <c r="AF3" s="836"/>
      <c r="AG3" s="836"/>
      <c r="AH3" s="837" t="s">
        <v>2065</v>
      </c>
      <c r="AJ3" s="934"/>
    </row>
    <row r="4" spans="1:36" ht="9.9499999999999993" customHeight="1">
      <c r="B4" s="833" t="s">
        <v>2066</v>
      </c>
      <c r="C4" s="767"/>
      <c r="D4" s="767"/>
      <c r="E4" s="767"/>
      <c r="F4" s="767"/>
      <c r="G4" s="767"/>
      <c r="H4" s="767"/>
      <c r="I4" s="767"/>
      <c r="J4" s="767"/>
      <c r="K4" s="767"/>
      <c r="L4" s="767"/>
      <c r="M4" s="767"/>
      <c r="N4" s="835"/>
      <c r="O4" s="835"/>
      <c r="P4" s="835"/>
      <c r="Q4" s="835"/>
      <c r="R4" s="835"/>
      <c r="S4" s="835"/>
      <c r="T4" s="835"/>
      <c r="U4" s="835"/>
      <c r="V4" s="835"/>
      <c r="X4" s="836"/>
      <c r="Y4" s="836"/>
      <c r="Z4" s="836"/>
      <c r="AA4" s="836"/>
      <c r="AB4" s="836"/>
      <c r="AC4" s="836"/>
      <c r="AD4" s="836"/>
      <c r="AE4" s="836"/>
      <c r="AF4" s="836"/>
      <c r="AG4" s="836"/>
      <c r="AH4" s="837" t="s">
        <v>2067</v>
      </c>
      <c r="AJ4" s="934"/>
    </row>
    <row r="5" spans="1:36" ht="9.9499999999999993" customHeight="1">
      <c r="B5" s="833"/>
      <c r="C5" s="767"/>
      <c r="D5" s="767"/>
      <c r="E5" s="767"/>
      <c r="F5" s="767"/>
      <c r="G5" s="767"/>
      <c r="H5" s="767"/>
      <c r="I5" s="767"/>
      <c r="J5" s="767"/>
      <c r="K5" s="767"/>
      <c r="L5" s="767"/>
      <c r="M5" s="767"/>
      <c r="N5" s="835"/>
      <c r="O5" s="835"/>
      <c r="P5" s="835"/>
      <c r="Q5" s="835"/>
      <c r="R5" s="835"/>
      <c r="S5" s="835"/>
      <c r="T5" s="835"/>
      <c r="U5" s="835"/>
      <c r="V5" s="835"/>
      <c r="X5" s="836"/>
      <c r="Y5" s="836"/>
      <c r="Z5" s="836"/>
      <c r="AA5" s="836"/>
      <c r="AB5" s="836"/>
      <c r="AC5" s="836"/>
      <c r="AD5" s="836"/>
      <c r="AE5" s="836"/>
      <c r="AF5" s="836"/>
      <c r="AG5" s="836"/>
      <c r="AH5" s="837" t="s">
        <v>2068</v>
      </c>
      <c r="AJ5" s="934"/>
    </row>
    <row r="6" spans="1:36" ht="9.9499999999999993" customHeight="1">
      <c r="B6" s="766"/>
      <c r="C6" s="767"/>
      <c r="D6" s="767"/>
      <c r="E6" s="767"/>
      <c r="F6" s="767"/>
      <c r="G6" s="767"/>
      <c r="H6" s="767"/>
      <c r="I6" s="767"/>
      <c r="J6" s="767"/>
      <c r="K6" s="767"/>
      <c r="L6" s="767"/>
      <c r="M6" s="767"/>
      <c r="N6" s="835"/>
      <c r="O6" s="835"/>
      <c r="P6" s="835"/>
      <c r="Q6" s="835"/>
      <c r="R6" s="835"/>
      <c r="S6" s="835"/>
      <c r="T6" s="835"/>
      <c r="U6" s="835"/>
      <c r="V6" s="835"/>
      <c r="X6" s="897"/>
      <c r="Y6" s="897"/>
      <c r="Z6" s="897"/>
      <c r="AA6" s="897"/>
      <c r="AB6" s="897"/>
      <c r="AC6" s="897"/>
      <c r="AD6" s="897"/>
      <c r="AE6" s="897"/>
      <c r="AF6" s="897"/>
      <c r="AG6" s="897"/>
      <c r="AH6" s="837" t="s">
        <v>2069</v>
      </c>
      <c r="AJ6" s="934"/>
    </row>
    <row r="7" spans="1:36"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934"/>
    </row>
    <row r="8" spans="1:36" ht="11.1" customHeight="1">
      <c r="A8" s="935"/>
      <c r="B8" s="935"/>
      <c r="C8" s="935"/>
      <c r="D8" s="935"/>
      <c r="E8" s="936"/>
      <c r="F8" s="935"/>
      <c r="G8" s="935"/>
      <c r="H8" s="935"/>
      <c r="I8" s="935"/>
      <c r="J8" s="935"/>
      <c r="K8" s="935"/>
      <c r="L8" s="935"/>
      <c r="M8" s="841"/>
      <c r="N8" s="841"/>
      <c r="O8" s="841"/>
      <c r="P8" s="841"/>
      <c r="Q8" s="841"/>
      <c r="R8" s="841"/>
      <c r="S8" s="841"/>
      <c r="T8" s="841"/>
      <c r="U8" s="841"/>
      <c r="V8" s="841"/>
      <c r="W8" s="841"/>
      <c r="X8" s="841"/>
      <c r="Y8" s="841"/>
      <c r="Z8" s="841"/>
      <c r="AA8" s="841"/>
      <c r="AB8" s="841"/>
      <c r="AC8" s="841"/>
      <c r="AD8" s="841"/>
      <c r="AE8" s="841"/>
      <c r="AF8" s="841"/>
      <c r="AG8" s="841"/>
      <c r="AH8" s="841"/>
      <c r="AI8" s="841"/>
      <c r="AJ8" s="934"/>
    </row>
    <row r="9" spans="1:36" ht="15" customHeight="1">
      <c r="A9" s="935"/>
      <c r="B9" s="935"/>
      <c r="C9" s="935"/>
      <c r="D9" s="935"/>
      <c r="E9" s="936"/>
      <c r="F9" s="935"/>
      <c r="G9" s="935"/>
      <c r="H9" s="935"/>
      <c r="I9" s="935"/>
      <c r="J9" s="935"/>
      <c r="K9" s="935"/>
      <c r="L9" s="935"/>
      <c r="M9" s="841"/>
      <c r="N9" s="841"/>
      <c r="O9" s="841"/>
      <c r="P9" s="841"/>
      <c r="Q9" s="841"/>
      <c r="R9" s="841"/>
      <c r="S9" s="840" t="s">
        <v>2070</v>
      </c>
      <c r="T9" s="840"/>
      <c r="U9" s="840"/>
      <c r="V9" s="840"/>
      <c r="W9" s="840"/>
      <c r="X9" s="840"/>
      <c r="Y9" s="840"/>
      <c r="Z9" s="840"/>
      <c r="AA9" s="840"/>
      <c r="AB9" s="840"/>
      <c r="AC9" s="840"/>
      <c r="AD9" s="841"/>
      <c r="AE9" s="841"/>
      <c r="AF9" s="841"/>
      <c r="AG9" s="841"/>
      <c r="AH9" s="841"/>
      <c r="AI9" s="841"/>
      <c r="AJ9" s="934"/>
    </row>
    <row r="10" spans="1:36" ht="15" customHeight="1">
      <c r="A10" s="937"/>
      <c r="B10" s="937"/>
      <c r="C10" s="937"/>
      <c r="D10" s="937"/>
      <c r="E10" s="841"/>
      <c r="F10" s="938"/>
      <c r="G10" s="938"/>
      <c r="H10" s="938"/>
      <c r="I10" s="938"/>
      <c r="J10" s="938"/>
      <c r="K10" s="938"/>
      <c r="L10" s="938"/>
      <c r="M10" s="841"/>
      <c r="N10" s="841"/>
      <c r="O10" s="841"/>
      <c r="P10" s="841"/>
      <c r="Q10" s="841"/>
      <c r="R10" s="841"/>
      <c r="S10" s="842" t="s">
        <v>2071</v>
      </c>
      <c r="T10" s="840"/>
      <c r="U10" s="840"/>
      <c r="V10" s="840"/>
      <c r="W10" s="840"/>
      <c r="X10" s="840"/>
      <c r="Y10" s="840"/>
      <c r="Z10" s="840"/>
      <c r="AA10" s="840"/>
      <c r="AB10" s="840"/>
      <c r="AC10" s="840"/>
      <c r="AD10" s="841"/>
      <c r="AE10" s="841"/>
      <c r="AF10" s="841"/>
      <c r="AG10" s="841"/>
      <c r="AH10" s="841"/>
      <c r="AI10" s="841"/>
      <c r="AJ10" s="934"/>
    </row>
    <row r="11" spans="1:36" ht="15" customHeight="1">
      <c r="A11" s="937"/>
      <c r="B11" s="937"/>
      <c r="C11" s="937"/>
      <c r="D11" s="937"/>
      <c r="E11" s="937"/>
      <c r="F11" s="939"/>
      <c r="G11" s="939"/>
      <c r="H11" s="939"/>
      <c r="I11" s="939"/>
      <c r="J11" s="939"/>
      <c r="K11" s="939"/>
      <c r="L11" s="939"/>
      <c r="M11" s="841"/>
      <c r="N11" s="841"/>
      <c r="O11" s="841"/>
      <c r="P11" s="841"/>
      <c r="Q11" s="841"/>
      <c r="R11" s="841"/>
      <c r="S11" s="840" t="s">
        <v>2072</v>
      </c>
      <c r="T11" s="840"/>
      <c r="U11" s="840"/>
      <c r="V11" s="840"/>
      <c r="W11" s="840"/>
      <c r="X11" s="840"/>
      <c r="Y11" s="840"/>
      <c r="Z11" s="840"/>
      <c r="AA11" s="840"/>
      <c r="AB11" s="840"/>
      <c r="AC11" s="840"/>
      <c r="AD11" s="841"/>
      <c r="AE11" s="841"/>
      <c r="AF11" s="841"/>
      <c r="AG11" s="841"/>
      <c r="AH11" s="841"/>
      <c r="AI11" s="841"/>
      <c r="AJ11" s="934"/>
    </row>
    <row r="12" spans="1:36" ht="15" customHeight="1">
      <c r="A12" s="937"/>
      <c r="B12" s="937"/>
      <c r="C12" s="937"/>
      <c r="D12" s="937"/>
      <c r="E12" s="937"/>
      <c r="F12" s="940"/>
      <c r="G12" s="940"/>
      <c r="H12" s="940"/>
      <c r="I12" s="940"/>
      <c r="J12" s="940"/>
      <c r="K12" s="940"/>
      <c r="L12" s="940"/>
      <c r="M12" s="841"/>
      <c r="N12" s="841"/>
      <c r="O12" s="841"/>
      <c r="P12" s="841"/>
      <c r="Q12" s="841"/>
      <c r="R12" s="841"/>
      <c r="S12" s="840" t="s">
        <v>2073</v>
      </c>
      <c r="T12" s="840"/>
      <c r="U12" s="840"/>
      <c r="V12" s="840"/>
      <c r="W12" s="840"/>
      <c r="X12" s="840"/>
      <c r="Y12" s="840"/>
      <c r="Z12" s="840"/>
      <c r="AA12" s="840"/>
      <c r="AB12" s="840"/>
      <c r="AC12" s="840"/>
      <c r="AD12" s="841"/>
      <c r="AE12" s="841"/>
      <c r="AF12" s="841"/>
      <c r="AG12" s="841"/>
      <c r="AH12" s="841"/>
      <c r="AI12" s="841"/>
      <c r="AJ12" s="934"/>
    </row>
    <row r="13" spans="1:36" ht="15" customHeight="1">
      <c r="A13" s="937"/>
      <c r="B13" s="937"/>
      <c r="C13" s="937"/>
      <c r="D13" s="937"/>
      <c r="E13" s="937"/>
      <c r="F13" s="939"/>
      <c r="G13" s="939"/>
      <c r="H13" s="939"/>
      <c r="I13" s="939"/>
      <c r="J13" s="939"/>
      <c r="K13" s="939"/>
      <c r="L13" s="939"/>
      <c r="M13" s="841"/>
      <c r="N13" s="841"/>
      <c r="O13" s="841"/>
      <c r="P13" s="841"/>
      <c r="Q13" s="841"/>
      <c r="R13" s="841"/>
      <c r="S13" s="1240" t="s">
        <v>2074</v>
      </c>
      <c r="T13" s="1240"/>
      <c r="U13" s="1240"/>
      <c r="V13" s="1240"/>
      <c r="W13" s="1240"/>
      <c r="X13" s="1240"/>
      <c r="Y13" s="1240"/>
      <c r="Z13" s="1240"/>
      <c r="AA13" s="1240"/>
      <c r="AB13" s="1240"/>
      <c r="AC13" s="1240"/>
      <c r="AD13" s="841"/>
      <c r="AE13" s="841"/>
      <c r="AF13" s="841"/>
      <c r="AG13" s="841"/>
      <c r="AH13" s="841"/>
      <c r="AI13" s="841"/>
      <c r="AJ13" s="934"/>
    </row>
    <row r="14" spans="1:36" ht="15" customHeight="1">
      <c r="A14" s="937"/>
      <c r="B14" s="937"/>
      <c r="C14" s="937"/>
      <c r="D14" s="937"/>
      <c r="E14" s="937"/>
      <c r="F14" s="939"/>
      <c r="G14" s="939"/>
      <c r="H14" s="939"/>
      <c r="I14" s="939"/>
      <c r="J14" s="939"/>
      <c r="K14" s="939"/>
      <c r="L14" s="939"/>
      <c r="M14" s="841"/>
      <c r="N14" s="841"/>
      <c r="O14" s="841"/>
      <c r="P14" s="841"/>
      <c r="Q14" s="841"/>
      <c r="R14" s="841"/>
      <c r="S14" s="779" t="s">
        <v>2075</v>
      </c>
      <c r="T14" s="779"/>
      <c r="U14" s="779"/>
      <c r="V14" s="779"/>
      <c r="W14" s="779"/>
      <c r="X14" s="780"/>
      <c r="Y14" s="780"/>
      <c r="Z14" s="780"/>
      <c r="AA14" s="779"/>
      <c r="AB14" s="779"/>
      <c r="AC14" s="779"/>
      <c r="AD14" s="841"/>
      <c r="AE14" s="841"/>
      <c r="AF14" s="841"/>
      <c r="AG14" s="841"/>
      <c r="AH14" s="841"/>
      <c r="AI14" s="841"/>
      <c r="AJ14" s="934"/>
    </row>
    <row r="15" spans="1:36" ht="9" customHeight="1">
      <c r="A15" s="937"/>
      <c r="B15" s="937"/>
      <c r="C15" s="937"/>
      <c r="D15" s="937"/>
      <c r="E15" s="937"/>
      <c r="F15" s="939"/>
      <c r="G15" s="939"/>
      <c r="H15" s="939"/>
      <c r="I15" s="939"/>
      <c r="J15" s="939"/>
      <c r="K15" s="939"/>
      <c r="L15" s="939"/>
      <c r="M15" s="841"/>
      <c r="N15" s="841"/>
      <c r="O15" s="841"/>
      <c r="P15" s="841"/>
      <c r="Q15" s="841"/>
      <c r="R15" s="841"/>
      <c r="S15" s="841"/>
      <c r="T15" s="841"/>
      <c r="U15" s="841"/>
      <c r="V15" s="841"/>
      <c r="W15" s="841"/>
      <c r="X15" s="841"/>
      <c r="Y15" s="941"/>
      <c r="Z15" s="941"/>
      <c r="AA15" s="941"/>
      <c r="AB15" s="941"/>
      <c r="AC15" s="841"/>
      <c r="AD15" s="841"/>
      <c r="AE15" s="841"/>
      <c r="AF15" s="841"/>
      <c r="AG15" s="841"/>
      <c r="AH15" s="841"/>
      <c r="AI15" s="841"/>
      <c r="AJ15" s="934"/>
    </row>
    <row r="16" spans="1:36" ht="9" customHeight="1">
      <c r="A16" s="937"/>
      <c r="B16" s="937"/>
      <c r="C16" s="937"/>
      <c r="D16" s="937"/>
      <c r="E16" s="937"/>
      <c r="F16" s="939"/>
      <c r="G16" s="939"/>
      <c r="H16" s="939"/>
      <c r="I16" s="939"/>
      <c r="J16" s="939"/>
      <c r="K16" s="939"/>
      <c r="L16" s="939"/>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934"/>
    </row>
    <row r="17" spans="1:36" ht="9" customHeight="1">
      <c r="A17" s="937"/>
      <c r="B17" s="937"/>
      <c r="C17" s="937"/>
      <c r="D17" s="937"/>
      <c r="E17" s="937"/>
      <c r="F17" s="937"/>
      <c r="G17" s="942"/>
      <c r="H17" s="942"/>
      <c r="I17" s="942"/>
      <c r="J17" s="942"/>
      <c r="K17" s="942"/>
      <c r="L17" s="942"/>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934"/>
    </row>
    <row r="18" spans="1:36" ht="15" customHeight="1">
      <c r="A18" s="841"/>
      <c r="B18" s="943"/>
      <c r="C18" s="1282" t="s">
        <v>2130</v>
      </c>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841"/>
      <c r="AJ18" s="934"/>
    </row>
    <row r="19" spans="1:36" ht="15" customHeight="1">
      <c r="A19" s="944"/>
      <c r="B19" s="937"/>
      <c r="C19" s="1282"/>
      <c r="D19" s="1282"/>
      <c r="E19" s="1282"/>
      <c r="F19" s="1282"/>
      <c r="G19" s="1282"/>
      <c r="H19" s="1282"/>
      <c r="I19" s="1282"/>
      <c r="J19" s="1282"/>
      <c r="K19" s="1282"/>
      <c r="L19" s="1282"/>
      <c r="M19" s="1282"/>
      <c r="N19" s="1282"/>
      <c r="O19" s="1282"/>
      <c r="P19" s="1282"/>
      <c r="Q19" s="1282"/>
      <c r="R19" s="1282"/>
      <c r="S19" s="1282"/>
      <c r="T19" s="1282"/>
      <c r="U19" s="1282"/>
      <c r="V19" s="1282"/>
      <c r="W19" s="1282"/>
      <c r="X19" s="1282"/>
      <c r="Y19" s="1282"/>
      <c r="Z19" s="1282"/>
      <c r="AA19" s="1282"/>
      <c r="AB19" s="1282"/>
      <c r="AC19" s="1282"/>
      <c r="AD19" s="1282"/>
      <c r="AE19" s="1282"/>
      <c r="AF19" s="1282"/>
      <c r="AG19" s="1282"/>
      <c r="AH19" s="1282"/>
      <c r="AI19" s="944"/>
      <c r="AJ19" s="934"/>
    </row>
    <row r="20" spans="1:36" ht="15" customHeight="1">
      <c r="A20" s="841"/>
      <c r="B20" s="937"/>
      <c r="C20" s="1283" t="s">
        <v>2131</v>
      </c>
      <c r="D20" s="1283"/>
      <c r="E20" s="1283"/>
      <c r="F20" s="1283"/>
      <c r="G20" s="1283"/>
      <c r="H20" s="1283"/>
      <c r="I20" s="1283"/>
      <c r="J20" s="1283"/>
      <c r="K20" s="1283"/>
      <c r="L20" s="1283"/>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841"/>
      <c r="AJ20" s="934"/>
    </row>
    <row r="21" spans="1:36" ht="15" customHeight="1">
      <c r="A21" s="841"/>
      <c r="B21" s="937"/>
      <c r="C21" s="841"/>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6"/>
      <c r="AJ21" s="934"/>
    </row>
    <row r="22" spans="1:36" ht="15" customHeight="1">
      <c r="A22" s="841"/>
      <c r="B22" s="937"/>
      <c r="C22" s="1281" t="s">
        <v>2132</v>
      </c>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946"/>
      <c r="AJ22" s="934"/>
    </row>
    <row r="23" spans="1:36" ht="15" customHeight="1">
      <c r="A23" s="841"/>
      <c r="B23" s="947"/>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946"/>
      <c r="AJ23" s="934"/>
    </row>
    <row r="24" spans="1:36" ht="15" customHeight="1">
      <c r="A24" s="948"/>
      <c r="B24" s="948"/>
      <c r="C24" s="949"/>
      <c r="D24" s="950"/>
      <c r="E24" s="950"/>
      <c r="F24" s="950"/>
      <c r="G24" s="950"/>
      <c r="H24" s="950"/>
      <c r="I24" s="950"/>
      <c r="J24" s="950"/>
      <c r="K24" s="950"/>
      <c r="L24" s="950"/>
      <c r="M24" s="950"/>
      <c r="N24" s="950"/>
      <c r="O24" s="950"/>
      <c r="P24" s="950"/>
      <c r="Q24" s="950"/>
      <c r="R24" s="950"/>
      <c r="S24" s="950"/>
      <c r="T24" s="841"/>
      <c r="U24" s="841"/>
      <c r="V24" s="841"/>
      <c r="W24" s="841"/>
      <c r="X24" s="950"/>
      <c r="Y24" s="841"/>
      <c r="Z24" s="841"/>
      <c r="AA24" s="951" t="s">
        <v>2118</v>
      </c>
      <c r="AB24" s="841"/>
      <c r="AC24" s="952"/>
      <c r="AD24" s="1284"/>
      <c r="AE24" s="1284"/>
      <c r="AF24" s="1284"/>
      <c r="AG24" s="1284"/>
      <c r="AH24" s="1284"/>
      <c r="AI24" s="841"/>
      <c r="AJ24" s="934"/>
    </row>
    <row r="25" spans="1:36" ht="15" customHeight="1">
      <c r="A25" s="948"/>
      <c r="B25" s="948"/>
      <c r="C25" s="1281" t="s">
        <v>2133</v>
      </c>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946"/>
      <c r="AJ25" s="934"/>
    </row>
    <row r="26" spans="1:36" ht="15" customHeight="1">
      <c r="A26" s="948"/>
      <c r="B26" s="948"/>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946"/>
      <c r="AJ26" s="934"/>
    </row>
    <row r="27" spans="1:36" ht="15" customHeight="1">
      <c r="A27" s="953"/>
      <c r="B27" s="953"/>
      <c r="C27" s="954" t="s">
        <v>2134</v>
      </c>
      <c r="D27" s="950"/>
      <c r="E27" s="950"/>
      <c r="F27" s="950"/>
      <c r="G27" s="950"/>
      <c r="H27" s="950"/>
      <c r="I27" s="950"/>
      <c r="J27" s="950"/>
      <c r="K27" s="950"/>
      <c r="L27" s="950"/>
      <c r="M27" s="950"/>
      <c r="N27" s="950"/>
      <c r="O27" s="950"/>
      <c r="P27" s="950"/>
      <c r="Q27" s="841"/>
      <c r="R27" s="841"/>
      <c r="S27" s="841"/>
      <c r="T27" s="841"/>
      <c r="U27" s="841"/>
      <c r="V27" s="950"/>
      <c r="W27" s="950"/>
      <c r="X27" s="950"/>
      <c r="Y27" s="841"/>
      <c r="Z27" s="841"/>
      <c r="AA27" s="951" t="s">
        <v>2118</v>
      </c>
      <c r="AB27" s="841"/>
      <c r="AC27" s="946"/>
      <c r="AD27" s="1277"/>
      <c r="AE27" s="1277"/>
      <c r="AF27" s="1277"/>
      <c r="AG27" s="1277"/>
      <c r="AH27" s="1277"/>
      <c r="AI27" s="946"/>
      <c r="AJ27" s="934"/>
    </row>
    <row r="28" spans="1:36" ht="15" customHeight="1">
      <c r="A28" s="953"/>
      <c r="B28" s="953"/>
      <c r="C28" s="955" t="s">
        <v>2135</v>
      </c>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1" t="s">
        <v>2118</v>
      </c>
      <c r="AB28" s="841"/>
      <c r="AC28" s="946"/>
      <c r="AD28" s="1277"/>
      <c r="AE28" s="1277"/>
      <c r="AF28" s="1277"/>
      <c r="AG28" s="1277"/>
      <c r="AH28" s="1277"/>
      <c r="AI28" s="946"/>
      <c r="AJ28" s="934"/>
    </row>
    <row r="29" spans="1:36" ht="15" customHeight="1">
      <c r="A29" s="953"/>
      <c r="B29" s="953"/>
      <c r="C29" s="954" t="s">
        <v>2136</v>
      </c>
      <c r="D29" s="950"/>
      <c r="E29" s="950"/>
      <c r="F29" s="950"/>
      <c r="G29" s="950"/>
      <c r="H29" s="950"/>
      <c r="I29" s="950"/>
      <c r="J29" s="950"/>
      <c r="K29" s="950"/>
      <c r="L29" s="950"/>
      <c r="M29" s="950"/>
      <c r="N29" s="950"/>
      <c r="O29" s="950"/>
      <c r="P29" s="950"/>
      <c r="Q29" s="950"/>
      <c r="R29" s="950"/>
      <c r="S29" s="950"/>
      <c r="T29" s="950"/>
      <c r="U29" s="950"/>
      <c r="V29" s="950"/>
      <c r="W29" s="950"/>
      <c r="X29" s="950"/>
      <c r="Y29" s="841"/>
      <c r="Z29" s="841"/>
      <c r="AA29" s="951" t="s">
        <v>2118</v>
      </c>
      <c r="AB29" s="841"/>
      <c r="AC29" s="946"/>
      <c r="AD29" s="1277">
        <f>AD24+AD27-AD28</f>
        <v>0</v>
      </c>
      <c r="AE29" s="1277"/>
      <c r="AF29" s="1277"/>
      <c r="AG29" s="1277"/>
      <c r="AH29" s="1277"/>
      <c r="AI29" s="946"/>
      <c r="AJ29" s="934"/>
    </row>
    <row r="30" spans="1:36" ht="15" customHeight="1">
      <c r="A30" s="953"/>
      <c r="B30" s="953"/>
      <c r="C30" s="956" t="s">
        <v>2137</v>
      </c>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956" t="s">
        <v>2118</v>
      </c>
      <c r="AB30" s="841"/>
      <c r="AC30" s="946"/>
      <c r="AD30" s="1277"/>
      <c r="AE30" s="1277"/>
      <c r="AF30" s="1277"/>
      <c r="AG30" s="1277"/>
      <c r="AH30" s="1277"/>
      <c r="AI30" s="946"/>
      <c r="AJ30" s="934"/>
    </row>
    <row r="31" spans="1:36" ht="15" customHeight="1">
      <c r="A31" s="953"/>
      <c r="B31" s="953"/>
      <c r="C31" s="956" t="s">
        <v>2138</v>
      </c>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956" t="s">
        <v>2118</v>
      </c>
      <c r="AB31" s="841"/>
      <c r="AC31" s="946"/>
      <c r="AD31" s="1277">
        <f>AD29+AD30</f>
        <v>0</v>
      </c>
      <c r="AE31" s="1277"/>
      <c r="AF31" s="1277"/>
      <c r="AG31" s="1277"/>
      <c r="AH31" s="1277"/>
      <c r="AI31" s="946"/>
      <c r="AJ31" s="934"/>
    </row>
    <row r="32" spans="1:36" ht="15" customHeight="1">
      <c r="A32" s="953"/>
      <c r="B32" s="953"/>
      <c r="C32" s="1281" t="s">
        <v>2139</v>
      </c>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946"/>
      <c r="AJ32" s="934"/>
    </row>
    <row r="33" spans="1:36" ht="15" customHeight="1">
      <c r="A33" s="953"/>
      <c r="B33" s="953"/>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946"/>
      <c r="AJ33" s="934"/>
    </row>
    <row r="34" spans="1:36" ht="15" customHeight="1">
      <c r="A34" s="841"/>
      <c r="B34" s="84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946"/>
      <c r="AJ34" s="934"/>
    </row>
    <row r="35" spans="1:36" ht="15" customHeight="1">
      <c r="A35" s="841"/>
      <c r="B35" s="841"/>
      <c r="C35" s="841"/>
      <c r="D35" s="841"/>
      <c r="E35" s="841"/>
      <c r="F35" s="841"/>
      <c r="G35" s="841"/>
      <c r="H35" s="841"/>
      <c r="I35" s="841"/>
      <c r="J35" s="1280" t="s">
        <v>2140</v>
      </c>
      <c r="K35" s="1280"/>
      <c r="L35" s="1280"/>
      <c r="M35" s="1280"/>
      <c r="N35" s="1280" t="s">
        <v>2141</v>
      </c>
      <c r="O35" s="1280"/>
      <c r="P35" s="1280"/>
      <c r="Q35" s="1280"/>
      <c r="R35" s="1280"/>
      <c r="S35" s="1280"/>
      <c r="T35" s="1280"/>
      <c r="U35" s="1280"/>
      <c r="V35" s="1280" t="s">
        <v>2099</v>
      </c>
      <c r="W35" s="1280"/>
      <c r="X35" s="1280"/>
      <c r="Y35" s="1280"/>
      <c r="Z35" s="1280"/>
      <c r="AA35" s="1280"/>
      <c r="AB35" s="957"/>
      <c r="AC35" s="958"/>
      <c r="AD35" s="958"/>
      <c r="AE35" s="958"/>
      <c r="AF35" s="958"/>
      <c r="AG35" s="861"/>
      <c r="AH35" s="861"/>
      <c r="AI35" s="861"/>
      <c r="AJ35" s="934"/>
    </row>
    <row r="36" spans="1:36" ht="15" customHeight="1">
      <c r="A36" s="841"/>
      <c r="B36" s="841"/>
      <c r="C36" s="841"/>
      <c r="D36" s="841"/>
      <c r="E36" s="841"/>
      <c r="F36" s="841"/>
      <c r="G36" s="841"/>
      <c r="H36" s="841"/>
      <c r="I36" s="841"/>
      <c r="J36" s="1279" t="s">
        <v>2142</v>
      </c>
      <c r="K36" s="1279"/>
      <c r="L36" s="1279"/>
      <c r="M36" s="1279"/>
      <c r="N36" s="1272"/>
      <c r="O36" s="1272"/>
      <c r="P36" s="1272"/>
      <c r="Q36" s="1272"/>
      <c r="R36" s="1272"/>
      <c r="S36" s="1272"/>
      <c r="T36" s="1272"/>
      <c r="U36" s="1272"/>
      <c r="V36" s="1273"/>
      <c r="W36" s="1273"/>
      <c r="X36" s="1273"/>
      <c r="Y36" s="1273"/>
      <c r="Z36" s="1273"/>
      <c r="AA36" s="1273"/>
      <c r="AB36" s="957"/>
      <c r="AC36" s="958"/>
      <c r="AD36" s="958"/>
      <c r="AE36" s="958"/>
      <c r="AF36" s="958"/>
      <c r="AG36" s="861"/>
      <c r="AH36" s="861"/>
      <c r="AI36" s="861"/>
      <c r="AJ36" s="934"/>
    </row>
    <row r="37" spans="1:36" ht="15" customHeight="1">
      <c r="A37" s="841"/>
      <c r="B37" s="841"/>
      <c r="C37" s="841"/>
      <c r="D37" s="841"/>
      <c r="E37" s="841"/>
      <c r="F37" s="841"/>
      <c r="G37" s="841"/>
      <c r="H37" s="841"/>
      <c r="I37" s="841"/>
      <c r="J37" s="1279" t="s">
        <v>2143</v>
      </c>
      <c r="K37" s="1279"/>
      <c r="L37" s="1279"/>
      <c r="M37" s="1279"/>
      <c r="N37" s="1272"/>
      <c r="O37" s="1272"/>
      <c r="P37" s="1272"/>
      <c r="Q37" s="1272"/>
      <c r="R37" s="1272"/>
      <c r="S37" s="1272"/>
      <c r="T37" s="1272"/>
      <c r="U37" s="1272"/>
      <c r="V37" s="1273"/>
      <c r="W37" s="1273"/>
      <c r="X37" s="1273"/>
      <c r="Y37" s="1273"/>
      <c r="Z37" s="1273"/>
      <c r="AA37" s="1273"/>
      <c r="AB37" s="957"/>
      <c r="AC37" s="958"/>
      <c r="AD37" s="958"/>
      <c r="AE37" s="958"/>
      <c r="AF37" s="958"/>
      <c r="AG37" s="861"/>
      <c r="AH37" s="861"/>
      <c r="AI37" s="861"/>
      <c r="AJ37" s="934"/>
    </row>
    <row r="38" spans="1:36" ht="15" customHeight="1">
      <c r="A38" s="841"/>
      <c r="B38" s="841"/>
      <c r="C38" s="841"/>
      <c r="D38" s="841"/>
      <c r="E38" s="841"/>
      <c r="F38" s="841"/>
      <c r="G38" s="841"/>
      <c r="H38" s="841"/>
      <c r="I38" s="841"/>
      <c r="J38" s="1279" t="s">
        <v>2144</v>
      </c>
      <c r="K38" s="1279"/>
      <c r="L38" s="1279"/>
      <c r="M38" s="1279"/>
      <c r="N38" s="1272"/>
      <c r="O38" s="1272"/>
      <c r="P38" s="1272"/>
      <c r="Q38" s="1272"/>
      <c r="R38" s="1272"/>
      <c r="S38" s="1272"/>
      <c r="T38" s="1272"/>
      <c r="U38" s="1272"/>
      <c r="V38" s="1273"/>
      <c r="W38" s="1273"/>
      <c r="X38" s="1273"/>
      <c r="Y38" s="1273"/>
      <c r="Z38" s="1273"/>
      <c r="AA38" s="1273"/>
      <c r="AB38" s="957"/>
      <c r="AC38" s="958"/>
      <c r="AD38" s="958"/>
      <c r="AE38" s="958"/>
      <c r="AF38" s="958"/>
      <c r="AG38" s="861"/>
      <c r="AH38" s="861"/>
      <c r="AI38" s="861"/>
      <c r="AJ38" s="934"/>
    </row>
    <row r="39" spans="1:36" ht="15" customHeight="1">
      <c r="A39" s="841"/>
      <c r="B39" s="841"/>
      <c r="C39" s="841"/>
      <c r="D39" s="841"/>
      <c r="E39" s="841"/>
      <c r="F39" s="841"/>
      <c r="G39" s="841"/>
      <c r="H39" s="841"/>
      <c r="I39" s="841"/>
      <c r="J39" s="1269" t="s">
        <v>2145</v>
      </c>
      <c r="K39" s="1270"/>
      <c r="L39" s="1270"/>
      <c r="M39" s="1271"/>
      <c r="N39" s="1272"/>
      <c r="O39" s="1272"/>
      <c r="P39" s="1272"/>
      <c r="Q39" s="1272"/>
      <c r="R39" s="1272"/>
      <c r="S39" s="1272"/>
      <c r="T39" s="1272"/>
      <c r="U39" s="1272"/>
      <c r="V39" s="1273"/>
      <c r="W39" s="1273"/>
      <c r="X39" s="1273"/>
      <c r="Y39" s="1273"/>
      <c r="Z39" s="1273"/>
      <c r="AA39" s="1273"/>
      <c r="AB39" s="957"/>
      <c r="AC39" s="958"/>
      <c r="AD39" s="958"/>
      <c r="AE39" s="958"/>
      <c r="AF39" s="958"/>
      <c r="AG39" s="861"/>
      <c r="AH39" s="861"/>
      <c r="AI39" s="861"/>
      <c r="AJ39" s="934"/>
    </row>
    <row r="40" spans="1:36" ht="15" customHeight="1">
      <c r="A40" s="841"/>
      <c r="B40" s="841"/>
      <c r="C40" s="841"/>
      <c r="D40" s="841"/>
      <c r="E40" s="841"/>
      <c r="F40" s="841"/>
      <c r="G40" s="841"/>
      <c r="H40" s="841"/>
      <c r="I40" s="841"/>
      <c r="J40" s="1269" t="s">
        <v>2146</v>
      </c>
      <c r="K40" s="1270"/>
      <c r="L40" s="1270"/>
      <c r="M40" s="1271"/>
      <c r="N40" s="1272"/>
      <c r="O40" s="1272"/>
      <c r="P40" s="1272"/>
      <c r="Q40" s="1272"/>
      <c r="R40" s="1272"/>
      <c r="S40" s="1272"/>
      <c r="T40" s="1272"/>
      <c r="U40" s="1272"/>
      <c r="V40" s="1273"/>
      <c r="W40" s="1273"/>
      <c r="X40" s="1273"/>
      <c r="Y40" s="1273"/>
      <c r="Z40" s="1273"/>
      <c r="AA40" s="1273"/>
      <c r="AB40" s="841"/>
      <c r="AC40" s="959"/>
      <c r="AD40" s="841"/>
      <c r="AE40" s="841"/>
      <c r="AF40" s="841"/>
      <c r="AG40" s="841"/>
      <c r="AH40" s="841"/>
      <c r="AI40" s="841"/>
      <c r="AJ40" s="934"/>
    </row>
    <row r="41" spans="1:36" ht="15" customHeight="1">
      <c r="A41" s="841"/>
      <c r="B41" s="841"/>
      <c r="C41" s="841"/>
      <c r="D41" s="841"/>
      <c r="E41" s="841"/>
      <c r="F41" s="841"/>
      <c r="G41" s="841"/>
      <c r="H41" s="841"/>
      <c r="I41" s="841"/>
      <c r="J41" s="1269" t="s">
        <v>2147</v>
      </c>
      <c r="K41" s="1270"/>
      <c r="L41" s="1270"/>
      <c r="M41" s="1271"/>
      <c r="N41" s="1272"/>
      <c r="O41" s="1272"/>
      <c r="P41" s="1272"/>
      <c r="Q41" s="1272"/>
      <c r="R41" s="1272"/>
      <c r="S41" s="1272"/>
      <c r="T41" s="1272"/>
      <c r="U41" s="1272"/>
      <c r="V41" s="1273"/>
      <c r="W41" s="1273"/>
      <c r="X41" s="1273"/>
      <c r="Y41" s="1273"/>
      <c r="Z41" s="1273"/>
      <c r="AA41" s="1273"/>
      <c r="AB41" s="841"/>
      <c r="AC41" s="959"/>
      <c r="AD41" s="841"/>
      <c r="AE41" s="841"/>
      <c r="AF41" s="841"/>
      <c r="AG41" s="841"/>
      <c r="AH41" s="841"/>
      <c r="AI41" s="841"/>
      <c r="AJ41" s="934"/>
    </row>
    <row r="42" spans="1:36" ht="15" customHeight="1">
      <c r="A42" s="841"/>
      <c r="B42" s="841"/>
      <c r="C42" s="841"/>
      <c r="D42" s="841"/>
      <c r="E42" s="841"/>
      <c r="F42" s="841"/>
      <c r="G42" s="841"/>
      <c r="H42" s="841"/>
      <c r="I42" s="841"/>
      <c r="J42" s="1274" t="s">
        <v>2100</v>
      </c>
      <c r="K42" s="1275"/>
      <c r="L42" s="1275"/>
      <c r="M42" s="1275"/>
      <c r="N42" s="1275"/>
      <c r="O42" s="1275"/>
      <c r="P42" s="1275"/>
      <c r="Q42" s="1275"/>
      <c r="R42" s="1275"/>
      <c r="S42" s="1275"/>
      <c r="T42" s="1275"/>
      <c r="U42" s="1276"/>
      <c r="V42" s="1277">
        <f>SUM(V36:V41)</f>
        <v>0</v>
      </c>
      <c r="W42" s="1277"/>
      <c r="X42" s="1277"/>
      <c r="Y42" s="1277"/>
      <c r="Z42" s="1277"/>
      <c r="AA42" s="1277"/>
      <c r="AB42" s="841"/>
      <c r="AC42" s="959"/>
      <c r="AD42" s="841"/>
      <c r="AE42" s="841"/>
      <c r="AF42" s="841"/>
      <c r="AG42" s="841"/>
      <c r="AH42" s="841"/>
      <c r="AI42" s="841"/>
      <c r="AJ42" s="934"/>
    </row>
    <row r="43" spans="1:36" ht="5.0999999999999996" customHeight="1">
      <c r="A43" s="946"/>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34"/>
    </row>
    <row r="44" spans="1:36" ht="15" customHeight="1">
      <c r="A44" s="841"/>
      <c r="B44" s="960"/>
      <c r="C44" s="873" t="s">
        <v>2103</v>
      </c>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5"/>
      <c r="AG44" s="876"/>
      <c r="AH44" s="875"/>
      <c r="AI44" s="875"/>
      <c r="AJ44" s="934"/>
    </row>
    <row r="45" spans="1:36" ht="15" customHeight="1">
      <c r="A45" s="961"/>
      <c r="B45" s="961"/>
      <c r="C45" s="878" t="s">
        <v>2104</v>
      </c>
      <c r="D45" s="879" t="s">
        <v>2105</v>
      </c>
      <c r="E45" s="879"/>
      <c r="F45" s="879"/>
      <c r="G45" s="879"/>
      <c r="H45" s="879"/>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80"/>
      <c r="AJ45" s="934"/>
    </row>
    <row r="46" spans="1:36" ht="15" customHeight="1">
      <c r="A46" s="961"/>
      <c r="B46" s="961"/>
      <c r="C46" s="878" t="s">
        <v>2104</v>
      </c>
      <c r="D46" s="879" t="s">
        <v>2106</v>
      </c>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81"/>
      <c r="AJ46" s="934"/>
    </row>
    <row r="47" spans="1:36" ht="15" customHeight="1">
      <c r="A47" s="961"/>
      <c r="B47" s="961"/>
      <c r="C47" s="878" t="s">
        <v>2107</v>
      </c>
      <c r="D47" s="882" t="s">
        <v>2108</v>
      </c>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3"/>
      <c r="AJ47" s="934"/>
    </row>
    <row r="48" spans="1:36" ht="15" customHeight="1">
      <c r="A48" s="841"/>
      <c r="B48" s="962"/>
      <c r="C48" s="1278" t="s">
        <v>2148</v>
      </c>
      <c r="D48" s="1278"/>
      <c r="E48" s="1278"/>
      <c r="F48" s="1278"/>
      <c r="G48" s="1278"/>
      <c r="H48" s="1278"/>
      <c r="I48" s="1278"/>
      <c r="J48" s="1278"/>
      <c r="K48" s="1278"/>
      <c r="L48" s="1278"/>
      <c r="M48" s="1278"/>
      <c r="N48" s="1278"/>
      <c r="O48" s="1278"/>
      <c r="P48" s="1278"/>
      <c r="Q48" s="1278"/>
      <c r="R48" s="1278"/>
      <c r="S48" s="1278"/>
      <c r="T48" s="1278"/>
      <c r="U48" s="1278"/>
      <c r="V48" s="1278"/>
      <c r="W48" s="1278"/>
      <c r="X48" s="1278"/>
      <c r="Y48" s="1278"/>
      <c r="Z48" s="1278"/>
      <c r="AA48" s="1278"/>
      <c r="AB48" s="1278"/>
      <c r="AC48" s="1278"/>
      <c r="AD48" s="1278"/>
      <c r="AE48" s="1278"/>
      <c r="AF48" s="1278"/>
      <c r="AG48" s="1278"/>
      <c r="AH48" s="1278"/>
      <c r="AI48" s="841"/>
      <c r="AJ48" s="934"/>
    </row>
    <row r="49" spans="1:36" ht="15" customHeight="1">
      <c r="A49" s="841"/>
      <c r="B49" s="841"/>
      <c r="C49" s="1278"/>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8"/>
      <c r="AI49" s="841"/>
      <c r="AJ49" s="934"/>
    </row>
    <row r="50" spans="1:36" ht="5.0999999999999996" customHeight="1">
      <c r="A50" s="841"/>
      <c r="B50" s="961"/>
      <c r="C50" s="963"/>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841"/>
      <c r="AJ50" s="934"/>
    </row>
    <row r="51" spans="1:36" ht="15" customHeight="1">
      <c r="A51" s="964"/>
      <c r="B51" s="961"/>
      <c r="C51" s="841" t="s">
        <v>2149</v>
      </c>
      <c r="D51" s="961"/>
      <c r="E51" s="964"/>
      <c r="F51" s="964"/>
      <c r="G51" s="964"/>
      <c r="H51" s="964"/>
      <c r="I51" s="964"/>
      <c r="J51" s="964"/>
      <c r="K51" s="964"/>
      <c r="L51" s="964"/>
      <c r="M51" s="964"/>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934"/>
    </row>
    <row r="52" spans="1:36" ht="15" customHeight="1">
      <c r="A52" s="841"/>
      <c r="B52" s="961"/>
      <c r="C52" s="841"/>
      <c r="D52" s="961"/>
      <c r="E52" s="964"/>
      <c r="F52" s="964"/>
      <c r="G52" s="964"/>
      <c r="H52" s="964"/>
      <c r="I52" s="964"/>
      <c r="J52" s="964"/>
      <c r="K52" s="964"/>
      <c r="L52" s="964"/>
      <c r="M52" s="964"/>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934"/>
    </row>
    <row r="53" spans="1:36" ht="15" customHeight="1">
      <c r="A53" s="964"/>
      <c r="B53" s="961"/>
      <c r="C53" s="1241" t="s">
        <v>2092</v>
      </c>
      <c r="D53" s="1241"/>
      <c r="E53" s="1241"/>
      <c r="F53" s="1241"/>
      <c r="G53" s="1241"/>
      <c r="H53" s="1241"/>
      <c r="I53" s="1241"/>
      <c r="J53" s="1241"/>
      <c r="K53" s="1241"/>
      <c r="L53" s="1241"/>
      <c r="M53" s="1241"/>
      <c r="N53" s="1241"/>
      <c r="O53" s="1241"/>
      <c r="P53" s="841"/>
      <c r="Q53" s="841"/>
      <c r="R53" s="841"/>
      <c r="S53" s="841"/>
      <c r="T53" s="841"/>
      <c r="U53" s="965"/>
      <c r="V53" s="961"/>
      <c r="W53" s="841"/>
      <c r="X53" s="841"/>
      <c r="Y53" s="966" t="s">
        <v>2112</v>
      </c>
      <c r="Z53" s="841"/>
      <c r="AA53" s="841"/>
      <c r="AB53" s="841"/>
      <c r="AC53" s="841"/>
      <c r="AD53" s="841"/>
      <c r="AE53" s="841"/>
      <c r="AF53" s="841"/>
      <c r="AG53" s="841"/>
      <c r="AH53" s="841"/>
      <c r="AI53" s="841"/>
      <c r="AJ53" s="934"/>
    </row>
    <row r="54" spans="1:36" ht="15" customHeight="1">
      <c r="A54" s="841"/>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934"/>
    </row>
    <row r="55" spans="1:36" ht="15" customHeight="1">
      <c r="A55" s="841"/>
      <c r="B55" s="841"/>
      <c r="C55" s="841"/>
      <c r="D55" s="841"/>
      <c r="E55" s="841"/>
      <c r="F55" s="841"/>
      <c r="G55" s="841"/>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934"/>
    </row>
    <row r="56" spans="1:36" ht="15" customHeight="1">
      <c r="A56" s="946"/>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34"/>
    </row>
    <row r="57" spans="1:36" ht="15" customHeight="1">
      <c r="A57" s="946"/>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34"/>
    </row>
    <row r="58" spans="1:36" ht="15" customHeight="1">
      <c r="A58" s="946"/>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934"/>
    </row>
    <row r="59" spans="1:36" ht="15" customHeight="1">
      <c r="A59" s="946"/>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34"/>
    </row>
    <row r="60" spans="1:36" ht="15" customHeight="1">
      <c r="A60" s="946"/>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946"/>
      <c r="AJ60" s="934"/>
    </row>
    <row r="61" spans="1:36" ht="15" customHeight="1">
      <c r="A61" s="946"/>
      <c r="B61" s="946"/>
      <c r="C61" s="946"/>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946"/>
      <c r="AJ61" s="934"/>
    </row>
    <row r="62" spans="1:36" ht="15" customHeight="1">
      <c r="A62" s="946"/>
      <c r="B62" s="946"/>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34"/>
    </row>
    <row r="63" spans="1:36" ht="15" customHeight="1">
      <c r="A63" s="946"/>
      <c r="B63" s="946"/>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34"/>
    </row>
    <row r="64" spans="1:36" ht="15" customHeight="1">
      <c r="A64" s="946"/>
      <c r="B64" s="946"/>
      <c r="C64" s="946"/>
      <c r="D64" s="946"/>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34"/>
    </row>
    <row r="65" spans="1:36" ht="15" customHeight="1">
      <c r="A65" s="946"/>
      <c r="B65" s="946"/>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34"/>
    </row>
    <row r="66" spans="1:36" ht="15" customHeight="1">
      <c r="A66" s="946"/>
      <c r="B66" s="946"/>
      <c r="C66" s="946"/>
      <c r="D66" s="946"/>
      <c r="E66" s="946"/>
      <c r="F66" s="946"/>
      <c r="G66" s="946"/>
      <c r="H66" s="946"/>
      <c r="I66" s="946"/>
      <c r="J66" s="946"/>
      <c r="K66" s="946"/>
      <c r="L66" s="946"/>
      <c r="M66" s="946"/>
      <c r="N66" s="946"/>
      <c r="O66" s="946"/>
      <c r="P66" s="946"/>
      <c r="Q66" s="946"/>
      <c r="R66" s="946"/>
      <c r="S66" s="946"/>
      <c r="T66" s="946"/>
      <c r="U66" s="946"/>
      <c r="V66" s="946"/>
      <c r="W66" s="946"/>
      <c r="X66" s="946"/>
      <c r="Y66" s="946"/>
      <c r="Z66" s="946"/>
      <c r="AA66" s="946"/>
      <c r="AB66" s="946"/>
      <c r="AC66" s="946"/>
      <c r="AD66" s="946"/>
      <c r="AE66" s="946"/>
      <c r="AF66" s="946"/>
      <c r="AG66" s="946"/>
      <c r="AH66" s="946"/>
      <c r="AI66" s="946"/>
      <c r="AJ66" s="934"/>
    </row>
    <row r="67" spans="1:36" ht="15" customHeight="1">
      <c r="A67" s="946"/>
      <c r="B67" s="946"/>
      <c r="C67" s="946"/>
      <c r="D67" s="946"/>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34"/>
    </row>
    <row r="68" spans="1:36" ht="15" customHeight="1">
      <c r="A68" s="946"/>
      <c r="B68" s="946"/>
      <c r="C68" s="946"/>
      <c r="D68" s="946"/>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c r="AE68" s="946"/>
      <c r="AF68" s="946"/>
      <c r="AG68" s="946"/>
      <c r="AH68" s="946"/>
      <c r="AI68" s="946"/>
      <c r="AJ68" s="934"/>
    </row>
    <row r="69" spans="1:36" ht="15" customHeight="1">
      <c r="A69" s="946"/>
      <c r="B69" s="946"/>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34"/>
    </row>
    <row r="70" spans="1:36" ht="15" customHeight="1">
      <c r="A70" s="946"/>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34"/>
    </row>
    <row r="71" spans="1:36" ht="15" customHeight="1">
      <c r="A71" s="946"/>
      <c r="B71" s="946"/>
      <c r="C71" s="946"/>
      <c r="D71" s="946"/>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34"/>
    </row>
    <row r="72" spans="1:36" ht="15" customHeight="1">
      <c r="A72" s="946"/>
      <c r="B72" s="946"/>
      <c r="C72" s="946"/>
      <c r="D72" s="946"/>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946"/>
      <c r="AC72" s="946"/>
      <c r="AD72" s="946"/>
      <c r="AE72" s="946"/>
      <c r="AF72" s="946"/>
      <c r="AG72" s="946"/>
      <c r="AH72" s="946"/>
      <c r="AI72" s="946"/>
      <c r="AJ72" s="934"/>
    </row>
    <row r="73" spans="1:36" ht="15" customHeight="1">
      <c r="A73" s="946"/>
      <c r="B73" s="946"/>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34"/>
    </row>
    <row r="74" spans="1:36" ht="15" customHeight="1">
      <c r="A74" s="946"/>
      <c r="B74" s="946"/>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c r="AE74" s="946"/>
      <c r="AF74" s="946"/>
      <c r="AG74" s="946"/>
      <c r="AH74" s="946"/>
      <c r="AI74" s="946"/>
      <c r="AJ74" s="934"/>
    </row>
    <row r="75" spans="1:36" ht="15" customHeight="1">
      <c r="A75" s="946"/>
      <c r="B75" s="946"/>
      <c r="C75" s="946"/>
      <c r="D75" s="946"/>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34"/>
    </row>
    <row r="76" spans="1:36" ht="15" customHeight="1">
      <c r="A76" s="946"/>
      <c r="B76" s="946"/>
      <c r="C76" s="946"/>
      <c r="D76" s="946"/>
      <c r="E76" s="946"/>
      <c r="F76" s="946"/>
      <c r="G76" s="946"/>
      <c r="H76" s="946"/>
      <c r="I76" s="946"/>
      <c r="J76" s="946"/>
      <c r="K76" s="946"/>
      <c r="L76" s="946"/>
      <c r="M76" s="946"/>
      <c r="N76" s="946"/>
      <c r="O76" s="946"/>
      <c r="P76" s="946"/>
      <c r="Q76" s="946"/>
      <c r="R76" s="946"/>
      <c r="S76" s="946"/>
      <c r="T76" s="946"/>
      <c r="U76" s="946"/>
      <c r="V76" s="946"/>
      <c r="W76" s="946"/>
      <c r="X76" s="946"/>
      <c r="Y76" s="946"/>
      <c r="Z76" s="946"/>
      <c r="AA76" s="946"/>
      <c r="AB76" s="946"/>
      <c r="AC76" s="946"/>
      <c r="AD76" s="946"/>
      <c r="AE76" s="946"/>
      <c r="AF76" s="946"/>
      <c r="AG76" s="946"/>
      <c r="AH76" s="946"/>
      <c r="AI76" s="946"/>
      <c r="AJ76" s="934"/>
    </row>
    <row r="77" spans="1:36" ht="15" customHeight="1">
      <c r="A77" s="946"/>
      <c r="B77" s="946"/>
      <c r="C77" s="946"/>
      <c r="D77" s="946"/>
      <c r="E77" s="946"/>
      <c r="F77" s="946"/>
      <c r="G77" s="946"/>
      <c r="H77" s="946"/>
      <c r="I77" s="946"/>
      <c r="J77" s="946"/>
      <c r="K77" s="946"/>
      <c r="L77" s="946"/>
      <c r="M77" s="946"/>
      <c r="N77" s="946"/>
      <c r="O77" s="946"/>
      <c r="P77" s="946"/>
      <c r="Q77" s="946"/>
      <c r="R77" s="946"/>
      <c r="S77" s="946"/>
      <c r="T77" s="946"/>
      <c r="U77" s="946"/>
      <c r="V77" s="946"/>
      <c r="W77" s="946"/>
      <c r="X77" s="946"/>
      <c r="Y77" s="946"/>
      <c r="Z77" s="946"/>
      <c r="AA77" s="946"/>
      <c r="AB77" s="946"/>
      <c r="AC77" s="946"/>
      <c r="AD77" s="946"/>
      <c r="AE77" s="946"/>
      <c r="AF77" s="946"/>
      <c r="AG77" s="946"/>
      <c r="AH77" s="946"/>
      <c r="AI77" s="946"/>
      <c r="AJ77" s="934"/>
    </row>
    <row r="78" spans="1:36" ht="15" customHeight="1">
      <c r="A78" s="946"/>
      <c r="B78" s="946"/>
      <c r="C78" s="946"/>
      <c r="D78" s="946"/>
      <c r="E78" s="946"/>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6"/>
      <c r="AJ78" s="934"/>
    </row>
    <row r="79" spans="1:36" ht="15" customHeight="1">
      <c r="A79" s="946"/>
      <c r="B79" s="946"/>
      <c r="C79" s="946"/>
      <c r="D79" s="946"/>
      <c r="E79" s="946"/>
      <c r="F79" s="946"/>
      <c r="G79" s="946"/>
      <c r="H79" s="946"/>
      <c r="I79" s="946"/>
      <c r="J79" s="946"/>
      <c r="K79" s="946"/>
      <c r="L79" s="946"/>
      <c r="M79" s="946"/>
      <c r="N79" s="946"/>
      <c r="O79" s="946"/>
      <c r="P79" s="946"/>
      <c r="Q79" s="946"/>
      <c r="R79" s="946"/>
      <c r="S79" s="946"/>
      <c r="T79" s="946"/>
      <c r="U79" s="946"/>
      <c r="V79" s="946"/>
      <c r="W79" s="946"/>
      <c r="X79" s="946"/>
      <c r="Y79" s="946"/>
      <c r="Z79" s="946"/>
      <c r="AA79" s="946"/>
      <c r="AB79" s="946"/>
      <c r="AC79" s="946"/>
      <c r="AD79" s="946"/>
      <c r="AE79" s="946"/>
      <c r="AF79" s="946"/>
      <c r="AG79" s="946"/>
      <c r="AH79" s="946"/>
      <c r="AI79" s="946"/>
      <c r="AJ79" s="934"/>
    </row>
    <row r="80" spans="1:36" ht="15" customHeight="1">
      <c r="A80" s="946"/>
      <c r="B80" s="946"/>
      <c r="C80" s="946"/>
      <c r="D80" s="946"/>
      <c r="E80" s="946"/>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c r="AE80" s="946"/>
      <c r="AF80" s="946"/>
      <c r="AG80" s="946"/>
      <c r="AH80" s="946"/>
      <c r="AI80" s="946"/>
      <c r="AJ80" s="934"/>
    </row>
    <row r="81" spans="1:36" ht="15" customHeight="1">
      <c r="A81" s="946"/>
      <c r="B81" s="946"/>
      <c r="C81" s="946"/>
      <c r="D81" s="946"/>
      <c r="E81" s="946"/>
      <c r="F81" s="946"/>
      <c r="G81" s="946"/>
      <c r="H81" s="946"/>
      <c r="I81" s="946"/>
      <c r="J81" s="946"/>
      <c r="K81" s="946"/>
      <c r="L81" s="946"/>
      <c r="M81" s="946"/>
      <c r="N81" s="946"/>
      <c r="O81" s="946"/>
      <c r="P81" s="946"/>
      <c r="Q81" s="946"/>
      <c r="R81" s="946"/>
      <c r="S81" s="946"/>
      <c r="T81" s="946"/>
      <c r="U81" s="946"/>
      <c r="V81" s="946"/>
      <c r="W81" s="946"/>
      <c r="X81" s="946"/>
      <c r="Y81" s="946"/>
      <c r="Z81" s="946"/>
      <c r="AA81" s="946"/>
      <c r="AB81" s="946"/>
      <c r="AC81" s="946"/>
      <c r="AD81" s="946"/>
      <c r="AE81" s="946"/>
      <c r="AF81" s="946"/>
      <c r="AG81" s="946"/>
      <c r="AH81" s="946"/>
      <c r="AI81" s="946"/>
      <c r="AJ81" s="934"/>
    </row>
    <row r="82" spans="1:36" ht="15" customHeight="1">
      <c r="A82" s="946"/>
      <c r="B82" s="946"/>
      <c r="C82" s="946"/>
      <c r="D82" s="946"/>
      <c r="E82" s="946"/>
      <c r="F82" s="946"/>
      <c r="G82" s="946"/>
      <c r="H82" s="946"/>
      <c r="I82" s="946"/>
      <c r="J82" s="946"/>
      <c r="K82" s="946"/>
      <c r="L82" s="946"/>
      <c r="M82" s="946"/>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34"/>
    </row>
    <row r="83" spans="1:36" ht="15" customHeight="1">
      <c r="A83" s="946"/>
      <c r="B83" s="946"/>
      <c r="C83" s="946"/>
      <c r="D83" s="946"/>
      <c r="E83" s="946"/>
      <c r="F83" s="946"/>
      <c r="G83" s="946"/>
      <c r="H83" s="946"/>
      <c r="I83" s="946"/>
      <c r="J83" s="946"/>
      <c r="K83" s="946"/>
      <c r="L83" s="946"/>
      <c r="M83" s="946"/>
      <c r="N83" s="946"/>
      <c r="O83" s="946"/>
      <c r="P83" s="946"/>
      <c r="Q83" s="946"/>
      <c r="R83" s="946"/>
      <c r="S83" s="946"/>
      <c r="T83" s="946"/>
      <c r="U83" s="946"/>
      <c r="V83" s="946"/>
      <c r="W83" s="946"/>
      <c r="X83" s="946"/>
      <c r="Y83" s="946"/>
      <c r="Z83" s="946"/>
      <c r="AA83" s="946"/>
      <c r="AB83" s="946"/>
      <c r="AC83" s="946"/>
      <c r="AD83" s="946"/>
      <c r="AE83" s="946"/>
      <c r="AF83" s="946"/>
      <c r="AG83" s="946"/>
      <c r="AH83" s="946"/>
      <c r="AI83" s="946"/>
      <c r="AJ83" s="934"/>
    </row>
    <row r="84" spans="1:36" ht="15" customHeight="1">
      <c r="A84" s="946"/>
      <c r="B84" s="946"/>
      <c r="C84" s="946"/>
      <c r="D84" s="946"/>
      <c r="E84" s="946"/>
      <c r="F84" s="946"/>
      <c r="G84" s="946"/>
      <c r="H84" s="946"/>
      <c r="I84" s="946"/>
      <c r="J84" s="946"/>
      <c r="K84" s="946"/>
      <c r="L84" s="946"/>
      <c r="M84" s="946"/>
      <c r="N84" s="946"/>
      <c r="O84" s="946"/>
      <c r="P84" s="946"/>
      <c r="Q84" s="946"/>
      <c r="R84" s="946"/>
      <c r="S84" s="946"/>
      <c r="T84" s="946"/>
      <c r="U84" s="946"/>
      <c r="V84" s="946"/>
      <c r="W84" s="946"/>
      <c r="X84" s="946"/>
      <c r="Y84" s="946"/>
      <c r="Z84" s="946"/>
      <c r="AA84" s="946"/>
      <c r="AB84" s="946"/>
      <c r="AC84" s="946"/>
      <c r="AD84" s="946"/>
      <c r="AE84" s="946"/>
      <c r="AF84" s="946"/>
      <c r="AG84" s="946"/>
      <c r="AH84" s="946"/>
      <c r="AI84" s="946"/>
      <c r="AJ84" s="934"/>
    </row>
    <row r="85" spans="1:36" ht="15" customHeight="1">
      <c r="A85" s="946"/>
      <c r="B85" s="946"/>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34"/>
    </row>
    <row r="86" spans="1:36" ht="15" customHeight="1">
      <c r="A86" s="946"/>
      <c r="B86" s="946"/>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34"/>
    </row>
    <row r="87" spans="1:36" ht="15" customHeight="1">
      <c r="A87" s="946"/>
      <c r="B87" s="946"/>
      <c r="C87" s="946"/>
      <c r="D87" s="946"/>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946"/>
      <c r="AG87" s="946"/>
      <c r="AH87" s="946"/>
      <c r="AI87" s="946"/>
      <c r="AJ87" s="934"/>
    </row>
    <row r="88" spans="1:36" ht="15" customHeight="1">
      <c r="A88" s="946"/>
      <c r="B88" s="946"/>
      <c r="C88" s="946"/>
      <c r="D88" s="946"/>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34"/>
    </row>
    <row r="89" spans="1:36" ht="15" customHeight="1">
      <c r="A89" s="946"/>
      <c r="B89" s="946"/>
      <c r="C89" s="946"/>
      <c r="D89" s="946"/>
      <c r="E89" s="946"/>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34"/>
    </row>
    <row r="90" spans="1:36" ht="15" customHeight="1">
      <c r="A90" s="946"/>
      <c r="B90" s="946"/>
      <c r="C90" s="946"/>
      <c r="D90" s="946"/>
      <c r="E90" s="946"/>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34"/>
    </row>
    <row r="91" spans="1:36" ht="15" customHeight="1">
      <c r="A91" s="946"/>
      <c r="B91" s="946"/>
      <c r="C91" s="946"/>
      <c r="D91" s="946"/>
      <c r="E91" s="946"/>
      <c r="F91" s="946"/>
      <c r="G91" s="946"/>
      <c r="H91" s="946"/>
      <c r="I91" s="946"/>
      <c r="J91" s="946"/>
      <c r="K91" s="946"/>
      <c r="L91" s="946"/>
      <c r="M91" s="946"/>
      <c r="N91" s="946"/>
      <c r="O91" s="946"/>
      <c r="P91" s="946"/>
      <c r="Q91" s="946"/>
      <c r="R91" s="946"/>
      <c r="S91" s="946"/>
      <c r="T91" s="946"/>
      <c r="U91" s="946"/>
      <c r="V91" s="946"/>
      <c r="W91" s="946"/>
      <c r="X91" s="946"/>
      <c r="Y91" s="946"/>
      <c r="Z91" s="946"/>
      <c r="AA91" s="946"/>
      <c r="AB91" s="946"/>
      <c r="AC91" s="946"/>
      <c r="AD91" s="946"/>
      <c r="AE91" s="946"/>
      <c r="AF91" s="946"/>
      <c r="AG91" s="946"/>
      <c r="AH91" s="946"/>
      <c r="AI91" s="946"/>
      <c r="AJ91" s="934"/>
    </row>
    <row r="92" spans="1:36" ht="15" customHeight="1">
      <c r="A92" s="946"/>
      <c r="B92" s="946"/>
      <c r="C92" s="946"/>
      <c r="D92" s="946"/>
      <c r="E92" s="946"/>
      <c r="F92" s="946"/>
      <c r="G92" s="946"/>
      <c r="H92" s="946"/>
      <c r="I92" s="946"/>
      <c r="J92" s="946"/>
      <c r="K92" s="946"/>
      <c r="L92" s="946"/>
      <c r="M92" s="946"/>
      <c r="N92" s="946"/>
      <c r="O92" s="946"/>
      <c r="P92" s="946"/>
      <c r="Q92" s="946"/>
      <c r="R92" s="946"/>
      <c r="S92" s="946"/>
      <c r="T92" s="946"/>
      <c r="U92" s="946"/>
      <c r="V92" s="946"/>
      <c r="W92" s="946"/>
      <c r="X92" s="946"/>
      <c r="Y92" s="946"/>
      <c r="Z92" s="946"/>
      <c r="AA92" s="946"/>
      <c r="AB92" s="946"/>
      <c r="AC92" s="946"/>
      <c r="AD92" s="946"/>
      <c r="AE92" s="946"/>
      <c r="AF92" s="946"/>
      <c r="AG92" s="946"/>
      <c r="AH92" s="946"/>
      <c r="AI92" s="946"/>
      <c r="AJ92" s="934"/>
    </row>
    <row r="93" spans="1:36" ht="15" customHeight="1">
      <c r="A93" s="946"/>
      <c r="B93" s="946"/>
      <c r="C93" s="946"/>
      <c r="D93" s="946"/>
      <c r="E93" s="946"/>
      <c r="F93" s="946"/>
      <c r="G93" s="946"/>
      <c r="H93" s="946"/>
      <c r="I93" s="946"/>
      <c r="J93" s="946"/>
      <c r="K93" s="946"/>
      <c r="L93" s="946"/>
      <c r="M93" s="946"/>
      <c r="N93" s="946"/>
      <c r="O93" s="946"/>
      <c r="P93" s="946"/>
      <c r="Q93" s="946"/>
      <c r="R93" s="946"/>
      <c r="S93" s="946"/>
      <c r="T93" s="946"/>
      <c r="U93" s="946"/>
      <c r="V93" s="946"/>
      <c r="W93" s="946"/>
      <c r="X93" s="946"/>
      <c r="Y93" s="946"/>
      <c r="Z93" s="946"/>
      <c r="AA93" s="946"/>
      <c r="AB93" s="946"/>
      <c r="AC93" s="946"/>
      <c r="AD93" s="946"/>
      <c r="AE93" s="946"/>
      <c r="AF93" s="946"/>
      <c r="AG93" s="946"/>
      <c r="AH93" s="946"/>
      <c r="AI93" s="946"/>
      <c r="AJ93" s="934"/>
    </row>
    <row r="94" spans="1:36" ht="15" customHeight="1">
      <c r="A94" s="946"/>
      <c r="B94" s="946"/>
      <c r="C94" s="946"/>
      <c r="D94" s="946"/>
      <c r="E94" s="946"/>
      <c r="F94" s="946"/>
      <c r="G94" s="946"/>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34"/>
    </row>
    <row r="95" spans="1:36" ht="15" customHeight="1">
      <c r="A95" s="946"/>
      <c r="B95" s="946"/>
      <c r="C95" s="946"/>
      <c r="D95" s="946"/>
      <c r="E95" s="946"/>
      <c r="F95" s="946"/>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c r="AE95" s="946"/>
      <c r="AF95" s="946"/>
      <c r="AG95" s="946"/>
      <c r="AH95" s="946"/>
      <c r="AI95" s="946"/>
      <c r="AJ95" s="934"/>
    </row>
    <row r="96" spans="1:36" ht="15" customHeight="1">
      <c r="A96" s="946"/>
      <c r="B96" s="946"/>
      <c r="C96" s="946"/>
      <c r="D96" s="946"/>
      <c r="E96" s="946"/>
      <c r="F96" s="946"/>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c r="AE96" s="946"/>
      <c r="AF96" s="946"/>
      <c r="AG96" s="946"/>
      <c r="AH96" s="946"/>
      <c r="AI96" s="946"/>
      <c r="AJ96" s="934"/>
    </row>
    <row r="97" spans="1:36" ht="15" customHeight="1">
      <c r="A97" s="946"/>
      <c r="B97" s="946"/>
      <c r="C97" s="946"/>
      <c r="D97" s="946"/>
      <c r="E97" s="946"/>
      <c r="F97" s="946"/>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34"/>
    </row>
    <row r="98" spans="1:36" ht="15" customHeight="1">
      <c r="A98" s="946"/>
      <c r="B98" s="946"/>
      <c r="C98" s="946"/>
      <c r="D98" s="946"/>
      <c r="E98" s="946"/>
      <c r="F98" s="946"/>
      <c r="G98" s="946"/>
      <c r="H98" s="946"/>
      <c r="I98" s="946"/>
      <c r="J98" s="946"/>
      <c r="K98" s="946"/>
      <c r="L98" s="946"/>
      <c r="M98" s="946"/>
      <c r="N98" s="946"/>
      <c r="O98" s="946"/>
      <c r="P98" s="946"/>
      <c r="Q98" s="946"/>
      <c r="R98" s="946"/>
      <c r="S98" s="946"/>
      <c r="T98" s="946"/>
      <c r="U98" s="946"/>
      <c r="V98" s="946"/>
      <c r="W98" s="946"/>
      <c r="X98" s="946"/>
      <c r="Y98" s="946"/>
      <c r="Z98" s="946"/>
      <c r="AA98" s="946"/>
      <c r="AB98" s="946"/>
      <c r="AC98" s="946"/>
      <c r="AD98" s="946"/>
      <c r="AE98" s="946"/>
      <c r="AF98" s="946"/>
      <c r="AG98" s="946"/>
      <c r="AH98" s="946"/>
      <c r="AI98" s="946"/>
      <c r="AJ98" s="934"/>
    </row>
    <row r="99" spans="1:36" ht="15" customHeight="1">
      <c r="A99" s="946"/>
      <c r="B99" s="946"/>
      <c r="C99" s="946"/>
      <c r="D99" s="946"/>
      <c r="E99" s="946"/>
      <c r="F99" s="946"/>
      <c r="G99" s="946"/>
      <c r="H99" s="946"/>
      <c r="I99" s="946"/>
      <c r="J99" s="946"/>
      <c r="K99" s="946"/>
      <c r="L99" s="946"/>
      <c r="M99" s="946"/>
      <c r="N99" s="946"/>
      <c r="O99" s="946"/>
      <c r="P99" s="946"/>
      <c r="Q99" s="946"/>
      <c r="R99" s="946"/>
      <c r="S99" s="946"/>
      <c r="T99" s="946"/>
      <c r="U99" s="946"/>
      <c r="V99" s="946"/>
      <c r="W99" s="946"/>
      <c r="X99" s="946"/>
      <c r="Y99" s="946"/>
      <c r="Z99" s="946"/>
      <c r="AA99" s="946"/>
      <c r="AB99" s="946"/>
      <c r="AC99" s="946"/>
      <c r="AD99" s="946"/>
      <c r="AE99" s="946"/>
      <c r="AF99" s="946"/>
      <c r="AG99" s="946"/>
      <c r="AH99" s="946"/>
      <c r="AI99" s="946"/>
      <c r="AJ99" s="934"/>
    </row>
    <row r="100" spans="1:36" ht="15" customHeight="1">
      <c r="A100" s="946"/>
      <c r="B100" s="946"/>
      <c r="C100" s="946"/>
      <c r="D100" s="946"/>
      <c r="E100" s="946"/>
      <c r="F100" s="946"/>
      <c r="G100" s="946"/>
      <c r="H100" s="946"/>
      <c r="I100" s="946"/>
      <c r="J100" s="946"/>
      <c r="K100" s="946"/>
      <c r="L100" s="946"/>
      <c r="M100" s="946"/>
      <c r="N100" s="946"/>
      <c r="O100" s="946"/>
      <c r="P100" s="946"/>
      <c r="Q100" s="946"/>
      <c r="R100" s="946"/>
      <c r="S100" s="946"/>
      <c r="T100" s="946"/>
      <c r="U100" s="946"/>
      <c r="V100" s="946"/>
      <c r="W100" s="946"/>
      <c r="X100" s="946"/>
      <c r="Y100" s="946"/>
      <c r="Z100" s="946"/>
      <c r="AA100" s="946"/>
      <c r="AB100" s="946"/>
      <c r="AC100" s="946"/>
      <c r="AD100" s="946"/>
      <c r="AE100" s="946"/>
      <c r="AF100" s="946"/>
      <c r="AG100" s="946"/>
      <c r="AH100" s="946"/>
      <c r="AI100" s="946"/>
      <c r="AJ100" s="934"/>
    </row>
  </sheetData>
  <mergeCells count="37">
    <mergeCell ref="C32:AH34"/>
    <mergeCell ref="S13:AC13"/>
    <mergeCell ref="C18:AH19"/>
    <mergeCell ref="C20:AH20"/>
    <mergeCell ref="C22:AH23"/>
    <mergeCell ref="AD24:AH24"/>
    <mergeCell ref="C25:AH26"/>
    <mergeCell ref="AD27:AH27"/>
    <mergeCell ref="AD28:AH28"/>
    <mergeCell ref="AD29:AH29"/>
    <mergeCell ref="AD30:AH30"/>
    <mergeCell ref="AD31:AH31"/>
    <mergeCell ref="J35:M35"/>
    <mergeCell ref="N35:U35"/>
    <mergeCell ref="V35:AA35"/>
    <mergeCell ref="J36:M36"/>
    <mergeCell ref="N36:U36"/>
    <mergeCell ref="V36:AA36"/>
    <mergeCell ref="J37:M37"/>
    <mergeCell ref="N37:U37"/>
    <mergeCell ref="V37:AA37"/>
    <mergeCell ref="J38:M38"/>
    <mergeCell ref="N38:U38"/>
    <mergeCell ref="V38:AA38"/>
    <mergeCell ref="J39:M39"/>
    <mergeCell ref="N39:U39"/>
    <mergeCell ref="V39:AA39"/>
    <mergeCell ref="J40:M40"/>
    <mergeCell ref="N40:U40"/>
    <mergeCell ref="V40:AA40"/>
    <mergeCell ref="C53:O53"/>
    <mergeCell ref="J41:M41"/>
    <mergeCell ref="N41:U41"/>
    <mergeCell ref="V41:AA41"/>
    <mergeCell ref="J42:U42"/>
    <mergeCell ref="V42:AA42"/>
    <mergeCell ref="C48:AH4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BE99-DCA2-47DF-8C11-62D0388222EF}">
  <sheetPr codeName="Foglio25"/>
  <dimension ref="A1:AN100"/>
  <sheetViews>
    <sheetView workbookViewId="0"/>
  </sheetViews>
  <sheetFormatPr defaultRowHeight="15"/>
  <cols>
    <col min="1" max="35" width="2.7109375" customWidth="1"/>
  </cols>
  <sheetData>
    <row r="1" spans="1:40" ht="9.9499999999999993" customHeight="1">
      <c r="A1" s="967"/>
      <c r="B1" s="833" t="s">
        <v>2061</v>
      </c>
      <c r="C1" s="834"/>
      <c r="D1" s="834"/>
      <c r="E1" s="834"/>
      <c r="F1" s="834"/>
      <c r="G1" s="834"/>
      <c r="H1" s="834"/>
      <c r="I1" s="834"/>
      <c r="J1" s="834"/>
      <c r="K1" s="834"/>
      <c r="L1" s="834"/>
      <c r="M1" s="834"/>
      <c r="N1" s="835"/>
      <c r="O1" s="835"/>
      <c r="P1" s="835"/>
      <c r="Q1" s="835"/>
      <c r="R1" s="835"/>
      <c r="S1" s="835"/>
      <c r="T1" s="835"/>
      <c r="U1" s="835"/>
      <c r="V1" s="835"/>
      <c r="W1" s="967"/>
      <c r="X1" s="836"/>
      <c r="Y1" s="836"/>
      <c r="Z1" s="836"/>
      <c r="AA1" s="836"/>
      <c r="AB1" s="836"/>
      <c r="AC1" s="836"/>
      <c r="AD1" s="836"/>
      <c r="AE1" s="836"/>
      <c r="AF1" s="836"/>
      <c r="AG1" s="836"/>
      <c r="AH1" s="837" t="s">
        <v>2062</v>
      </c>
      <c r="AI1" s="836"/>
      <c r="AJ1" s="838"/>
      <c r="AK1" s="967"/>
      <c r="AL1" s="967"/>
      <c r="AM1" s="967"/>
      <c r="AN1" s="967"/>
    </row>
    <row r="2" spans="1:40" ht="9.9499999999999993" customHeight="1">
      <c r="A2" s="967"/>
      <c r="B2" s="833" t="s">
        <v>2062</v>
      </c>
      <c r="C2" s="834"/>
      <c r="D2" s="834"/>
      <c r="E2" s="834"/>
      <c r="F2" s="834"/>
      <c r="G2" s="834"/>
      <c r="H2" s="834"/>
      <c r="I2" s="834"/>
      <c r="J2" s="834"/>
      <c r="K2" s="834"/>
      <c r="L2" s="834"/>
      <c r="M2" s="834"/>
      <c r="N2" s="835"/>
      <c r="O2" s="835"/>
      <c r="P2" s="835"/>
      <c r="Q2" s="835"/>
      <c r="R2" s="835"/>
      <c r="S2" s="835"/>
      <c r="T2" s="835"/>
      <c r="U2" s="835"/>
      <c r="V2" s="835"/>
      <c r="W2" s="967"/>
      <c r="X2" s="836"/>
      <c r="Y2" s="836"/>
      <c r="Z2" s="836"/>
      <c r="AA2" s="836"/>
      <c r="AB2" s="836"/>
      <c r="AC2" s="836"/>
      <c r="AD2" s="836"/>
      <c r="AE2" s="836"/>
      <c r="AF2" s="836"/>
      <c r="AG2" s="836"/>
      <c r="AH2" s="837" t="s">
        <v>2063</v>
      </c>
      <c r="AI2" s="836"/>
      <c r="AJ2" s="838"/>
      <c r="AK2" s="967"/>
      <c r="AL2" s="967"/>
      <c r="AM2" s="967"/>
      <c r="AN2" s="967"/>
    </row>
    <row r="3" spans="1:40" ht="9.9499999999999993" customHeight="1">
      <c r="A3" s="967"/>
      <c r="B3" s="833" t="s">
        <v>2064</v>
      </c>
      <c r="C3" s="767"/>
      <c r="D3" s="767"/>
      <c r="E3" s="767"/>
      <c r="F3" s="767"/>
      <c r="G3" s="767"/>
      <c r="H3" s="767"/>
      <c r="I3" s="767"/>
      <c r="J3" s="767"/>
      <c r="K3" s="767"/>
      <c r="L3" s="767"/>
      <c r="M3" s="767"/>
      <c r="N3" s="835"/>
      <c r="O3" s="835"/>
      <c r="P3" s="835"/>
      <c r="Q3" s="835"/>
      <c r="R3" s="835"/>
      <c r="S3" s="835"/>
      <c r="T3" s="835"/>
      <c r="U3" s="835"/>
      <c r="V3" s="835"/>
      <c r="W3" s="967"/>
      <c r="X3" s="836"/>
      <c r="Y3" s="836"/>
      <c r="Z3" s="836"/>
      <c r="AA3" s="836"/>
      <c r="AB3" s="836"/>
      <c r="AC3" s="836"/>
      <c r="AD3" s="836"/>
      <c r="AE3" s="836"/>
      <c r="AF3" s="836"/>
      <c r="AG3" s="836"/>
      <c r="AH3" s="837" t="s">
        <v>2065</v>
      </c>
      <c r="AI3" s="836"/>
      <c r="AJ3" s="838"/>
      <c r="AK3" s="967"/>
      <c r="AL3" s="967"/>
      <c r="AM3" s="967"/>
      <c r="AN3" s="967"/>
    </row>
    <row r="4" spans="1:40" ht="9.9499999999999993" customHeight="1">
      <c r="A4" s="967"/>
      <c r="B4" s="833" t="s">
        <v>2066</v>
      </c>
      <c r="C4" s="767"/>
      <c r="D4" s="767"/>
      <c r="E4" s="767"/>
      <c r="F4" s="767"/>
      <c r="G4" s="767"/>
      <c r="H4" s="767"/>
      <c r="I4" s="767"/>
      <c r="J4" s="767"/>
      <c r="K4" s="767"/>
      <c r="L4" s="767"/>
      <c r="M4" s="767"/>
      <c r="N4" s="835"/>
      <c r="O4" s="835"/>
      <c r="P4" s="835"/>
      <c r="Q4" s="835"/>
      <c r="R4" s="835"/>
      <c r="S4" s="835"/>
      <c r="T4" s="835"/>
      <c r="U4" s="835"/>
      <c r="V4" s="835"/>
      <c r="W4" s="967"/>
      <c r="X4" s="836"/>
      <c r="Y4" s="836"/>
      <c r="Z4" s="836"/>
      <c r="AA4" s="836"/>
      <c r="AB4" s="836"/>
      <c r="AC4" s="836"/>
      <c r="AD4" s="836"/>
      <c r="AE4" s="836"/>
      <c r="AF4" s="836"/>
      <c r="AG4" s="836"/>
      <c r="AH4" s="837" t="s">
        <v>2067</v>
      </c>
      <c r="AI4" s="836"/>
      <c r="AJ4" s="838"/>
      <c r="AK4" s="967"/>
      <c r="AL4" s="967"/>
      <c r="AM4" s="967"/>
      <c r="AN4" s="967"/>
    </row>
    <row r="5" spans="1:40" ht="9.9499999999999993" customHeight="1">
      <c r="A5" s="967"/>
      <c r="B5" s="833"/>
      <c r="C5" s="767"/>
      <c r="D5" s="767"/>
      <c r="E5" s="767"/>
      <c r="F5" s="767"/>
      <c r="G5" s="767"/>
      <c r="H5" s="767"/>
      <c r="I5" s="767"/>
      <c r="J5" s="767"/>
      <c r="K5" s="767"/>
      <c r="L5" s="767"/>
      <c r="M5" s="767"/>
      <c r="N5" s="835"/>
      <c r="O5" s="835"/>
      <c r="P5" s="835"/>
      <c r="Q5" s="835"/>
      <c r="R5" s="835"/>
      <c r="S5" s="835"/>
      <c r="T5" s="835"/>
      <c r="U5" s="835"/>
      <c r="V5" s="835"/>
      <c r="W5" s="967"/>
      <c r="X5" s="836"/>
      <c r="Y5" s="836"/>
      <c r="Z5" s="836"/>
      <c r="AA5" s="836"/>
      <c r="AB5" s="836"/>
      <c r="AC5" s="836"/>
      <c r="AD5" s="836"/>
      <c r="AE5" s="836"/>
      <c r="AF5" s="836"/>
      <c r="AG5" s="836"/>
      <c r="AH5" s="837" t="s">
        <v>2068</v>
      </c>
      <c r="AI5" s="836"/>
      <c r="AJ5" s="838"/>
      <c r="AK5" s="967"/>
      <c r="AL5" s="967"/>
      <c r="AM5" s="967"/>
      <c r="AN5" s="967"/>
    </row>
    <row r="6" spans="1:40" ht="9.9499999999999993" customHeight="1">
      <c r="A6" s="967"/>
      <c r="B6" s="766"/>
      <c r="C6" s="767"/>
      <c r="D6" s="767"/>
      <c r="E6" s="767"/>
      <c r="F6" s="767"/>
      <c r="G6" s="767"/>
      <c r="H6" s="767"/>
      <c r="I6" s="767"/>
      <c r="J6" s="767"/>
      <c r="K6" s="767"/>
      <c r="L6" s="767"/>
      <c r="M6" s="767"/>
      <c r="N6" s="835"/>
      <c r="O6" s="835"/>
      <c r="P6" s="835"/>
      <c r="Q6" s="835"/>
      <c r="R6" s="835"/>
      <c r="S6" s="835"/>
      <c r="T6" s="835"/>
      <c r="U6" s="835"/>
      <c r="V6" s="835"/>
      <c r="W6" s="967"/>
      <c r="X6" s="897"/>
      <c r="Y6" s="897"/>
      <c r="Z6" s="897"/>
      <c r="AA6" s="897"/>
      <c r="AB6" s="897"/>
      <c r="AC6" s="897"/>
      <c r="AD6" s="897"/>
      <c r="AE6" s="897"/>
      <c r="AF6" s="897"/>
      <c r="AG6" s="897"/>
      <c r="AH6" s="837" t="s">
        <v>2069</v>
      </c>
      <c r="AI6" s="897"/>
      <c r="AJ6" s="838"/>
      <c r="AK6" s="967"/>
      <c r="AL6" s="967"/>
      <c r="AM6" s="967"/>
      <c r="AN6" s="967"/>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967"/>
      <c r="AK7" s="967"/>
      <c r="AL7" s="967"/>
      <c r="AM7" s="967"/>
      <c r="AN7" s="967"/>
    </row>
    <row r="8" spans="1:40" ht="15.75" customHeight="1">
      <c r="A8" s="968"/>
      <c r="B8" s="968"/>
      <c r="C8" s="968"/>
      <c r="D8" s="968"/>
      <c r="E8" s="969"/>
      <c r="F8" s="968"/>
      <c r="G8" s="968"/>
      <c r="H8" s="968"/>
      <c r="I8" s="968"/>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row>
    <row r="9" spans="1:40" ht="15.75" customHeight="1">
      <c r="A9" s="968"/>
      <c r="B9" s="968"/>
      <c r="C9" s="968"/>
      <c r="D9" s="968"/>
      <c r="E9" s="969"/>
      <c r="F9" s="968"/>
      <c r="G9" s="968"/>
      <c r="H9" s="968"/>
      <c r="I9" s="968"/>
      <c r="J9" s="967"/>
      <c r="K9" s="967"/>
      <c r="L9" s="967"/>
      <c r="M9" s="967"/>
      <c r="N9" s="967"/>
      <c r="O9" s="967"/>
      <c r="P9" s="967"/>
      <c r="Q9" s="967"/>
      <c r="R9" s="967"/>
      <c r="S9" s="840" t="s">
        <v>2070</v>
      </c>
      <c r="T9" s="840"/>
      <c r="U9" s="840"/>
      <c r="V9" s="840"/>
      <c r="W9" s="840"/>
      <c r="X9" s="840"/>
      <c r="Y9" s="840"/>
      <c r="Z9" s="840"/>
      <c r="AA9" s="840"/>
      <c r="AB9" s="840"/>
      <c r="AC9" s="840"/>
      <c r="AD9" s="967"/>
      <c r="AE9" s="967"/>
      <c r="AF9" s="967"/>
      <c r="AG9" s="967"/>
      <c r="AH9" s="967"/>
      <c r="AI9" s="967"/>
      <c r="AJ9" s="967"/>
      <c r="AK9" s="967"/>
      <c r="AL9" s="967"/>
      <c r="AM9" s="967"/>
      <c r="AN9" s="967"/>
    </row>
    <row r="10" spans="1:40" ht="15.75" customHeight="1">
      <c r="A10" s="970"/>
      <c r="B10" s="970"/>
      <c r="C10" s="970"/>
      <c r="D10" s="970"/>
      <c r="E10" s="967"/>
      <c r="F10" s="971"/>
      <c r="G10" s="971"/>
      <c r="H10" s="971"/>
      <c r="I10" s="971"/>
      <c r="J10" s="967"/>
      <c r="K10" s="967"/>
      <c r="L10" s="967"/>
      <c r="M10" s="967"/>
      <c r="N10" s="967"/>
      <c r="O10" s="967"/>
      <c r="P10" s="967"/>
      <c r="Q10" s="967"/>
      <c r="R10" s="967"/>
      <c r="S10" s="842" t="s">
        <v>2071</v>
      </c>
      <c r="T10" s="840"/>
      <c r="U10" s="840"/>
      <c r="V10" s="840"/>
      <c r="W10" s="840"/>
      <c r="X10" s="840"/>
      <c r="Y10" s="840"/>
      <c r="Z10" s="840"/>
      <c r="AA10" s="840"/>
      <c r="AB10" s="840"/>
      <c r="AC10" s="840"/>
      <c r="AD10" s="967"/>
      <c r="AE10" s="967"/>
      <c r="AF10" s="967"/>
      <c r="AG10" s="967"/>
      <c r="AH10" s="967"/>
      <c r="AI10" s="967"/>
      <c r="AJ10" s="967"/>
      <c r="AK10" s="967"/>
      <c r="AL10" s="967"/>
      <c r="AM10" s="838"/>
      <c r="AN10" s="892"/>
    </row>
    <row r="11" spans="1:40" ht="15.75" customHeight="1">
      <c r="A11" s="970"/>
      <c r="B11" s="970"/>
      <c r="C11" s="970"/>
      <c r="D11" s="970"/>
      <c r="E11" s="970"/>
      <c r="F11" s="972"/>
      <c r="G11" s="972"/>
      <c r="H11" s="972"/>
      <c r="I11" s="972"/>
      <c r="J11" s="967"/>
      <c r="K11" s="967"/>
      <c r="L11" s="967"/>
      <c r="M11" s="967"/>
      <c r="N11" s="967"/>
      <c r="O11" s="967"/>
      <c r="P11" s="967"/>
      <c r="Q11" s="967"/>
      <c r="R11" s="967"/>
      <c r="S11" s="840" t="s">
        <v>2072</v>
      </c>
      <c r="T11" s="840"/>
      <c r="U11" s="840"/>
      <c r="V11" s="840"/>
      <c r="W11" s="840"/>
      <c r="X11" s="840"/>
      <c r="Y11" s="840"/>
      <c r="Z11" s="840"/>
      <c r="AA11" s="840"/>
      <c r="AB11" s="840"/>
      <c r="AC11" s="840"/>
      <c r="AD11" s="967"/>
      <c r="AE11" s="967"/>
      <c r="AF11" s="967"/>
      <c r="AG11" s="967"/>
      <c r="AH11" s="967"/>
      <c r="AI11" s="967"/>
      <c r="AJ11" s="967"/>
      <c r="AK11" s="967"/>
      <c r="AL11" s="967"/>
      <c r="AM11" s="1293"/>
      <c r="AN11" s="1293"/>
    </row>
    <row r="12" spans="1:40" ht="15.75" customHeight="1">
      <c r="A12" s="970"/>
      <c r="B12" s="970"/>
      <c r="C12" s="970"/>
      <c r="D12" s="970"/>
      <c r="E12" s="970"/>
      <c r="F12" s="973"/>
      <c r="G12" s="973"/>
      <c r="H12" s="973"/>
      <c r="I12" s="973"/>
      <c r="J12" s="967"/>
      <c r="K12" s="967"/>
      <c r="L12" s="967"/>
      <c r="M12" s="967"/>
      <c r="N12" s="967"/>
      <c r="O12" s="967"/>
      <c r="P12" s="967"/>
      <c r="Q12" s="967"/>
      <c r="R12" s="967"/>
      <c r="S12" s="840" t="s">
        <v>2073</v>
      </c>
      <c r="T12" s="840"/>
      <c r="U12" s="840"/>
      <c r="V12" s="840"/>
      <c r="W12" s="840"/>
      <c r="X12" s="840"/>
      <c r="Y12" s="840"/>
      <c r="Z12" s="840"/>
      <c r="AA12" s="840"/>
      <c r="AB12" s="840"/>
      <c r="AC12" s="840"/>
      <c r="AD12" s="967"/>
      <c r="AE12" s="967"/>
      <c r="AF12" s="967"/>
      <c r="AG12" s="967"/>
      <c r="AH12" s="967"/>
      <c r="AI12" s="967"/>
      <c r="AJ12" s="967"/>
      <c r="AK12" s="967"/>
      <c r="AL12" s="967"/>
      <c r="AM12" s="1294"/>
      <c r="AN12" s="1294"/>
    </row>
    <row r="13" spans="1:40" ht="15.75" customHeight="1">
      <c r="A13" s="970"/>
      <c r="B13" s="970"/>
      <c r="C13" s="970"/>
      <c r="D13" s="970"/>
      <c r="E13" s="970"/>
      <c r="F13" s="972"/>
      <c r="G13" s="972"/>
      <c r="H13" s="972"/>
      <c r="I13" s="972"/>
      <c r="J13" s="967"/>
      <c r="K13" s="967"/>
      <c r="L13" s="967"/>
      <c r="M13" s="967"/>
      <c r="N13" s="967"/>
      <c r="O13" s="967"/>
      <c r="P13" s="967"/>
      <c r="Q13" s="967"/>
      <c r="R13" s="967"/>
      <c r="S13" s="1240" t="s">
        <v>2074</v>
      </c>
      <c r="T13" s="1240"/>
      <c r="U13" s="1240"/>
      <c r="V13" s="1240"/>
      <c r="W13" s="1240"/>
      <c r="X13" s="1240"/>
      <c r="Y13" s="1240"/>
      <c r="Z13" s="1240"/>
      <c r="AA13" s="1240"/>
      <c r="AB13" s="1240"/>
      <c r="AC13" s="1240"/>
      <c r="AD13" s="967"/>
      <c r="AE13" s="967"/>
      <c r="AF13" s="967"/>
      <c r="AG13" s="967"/>
      <c r="AH13" s="967"/>
      <c r="AI13" s="967"/>
      <c r="AJ13" s="967"/>
      <c r="AK13" s="967"/>
      <c r="AL13" s="967"/>
      <c r="AM13" s="1295"/>
      <c r="AN13" s="1295"/>
    </row>
    <row r="14" spans="1:40" ht="15.75" customHeight="1">
      <c r="A14" s="970"/>
      <c r="B14" s="970"/>
      <c r="C14" s="970"/>
      <c r="D14" s="970"/>
      <c r="E14" s="970"/>
      <c r="F14" s="972"/>
      <c r="G14" s="972"/>
      <c r="H14" s="972"/>
      <c r="I14" s="972"/>
      <c r="J14" s="967"/>
      <c r="K14" s="967"/>
      <c r="L14" s="967"/>
      <c r="M14" s="967"/>
      <c r="N14" s="967"/>
      <c r="O14" s="967"/>
      <c r="P14" s="967"/>
      <c r="Q14" s="967"/>
      <c r="R14" s="967"/>
      <c r="S14" s="779" t="s">
        <v>2075</v>
      </c>
      <c r="T14" s="779"/>
      <c r="U14" s="779"/>
      <c r="V14" s="779"/>
      <c r="W14" s="779"/>
      <c r="X14" s="780"/>
      <c r="Y14" s="780"/>
      <c r="Z14" s="780"/>
      <c r="AA14" s="779"/>
      <c r="AB14" s="779"/>
      <c r="AC14" s="779"/>
      <c r="AD14" s="967"/>
      <c r="AE14" s="967"/>
      <c r="AF14" s="967"/>
      <c r="AG14" s="967"/>
      <c r="AH14" s="967"/>
      <c r="AI14" s="967"/>
      <c r="AJ14" s="967"/>
      <c r="AK14" s="967"/>
      <c r="AL14" s="967"/>
      <c r="AM14" s="967"/>
      <c r="AN14" s="967"/>
    </row>
    <row r="15" spans="1:40" ht="15.75" customHeight="1">
      <c r="A15" s="970"/>
      <c r="B15" s="970"/>
      <c r="C15" s="970"/>
      <c r="D15" s="970"/>
      <c r="E15" s="970"/>
      <c r="F15" s="972"/>
      <c r="G15" s="972"/>
      <c r="H15" s="972"/>
      <c r="I15" s="972"/>
      <c r="J15" s="967"/>
      <c r="K15" s="967"/>
      <c r="L15" s="967"/>
      <c r="M15" s="967"/>
      <c r="N15" s="967"/>
      <c r="O15" s="967"/>
      <c r="P15" s="967"/>
      <c r="Q15" s="967"/>
      <c r="R15" s="967"/>
      <c r="S15" s="967"/>
      <c r="T15" s="967"/>
      <c r="U15" s="967"/>
      <c r="V15" s="967"/>
      <c r="W15" s="967"/>
      <c r="X15" s="967"/>
      <c r="Y15" s="974"/>
      <c r="Z15" s="974"/>
      <c r="AA15" s="974"/>
      <c r="AB15" s="974"/>
      <c r="AC15" s="967"/>
      <c r="AD15" s="967"/>
      <c r="AE15" s="967"/>
      <c r="AF15" s="967"/>
      <c r="AG15" s="967"/>
      <c r="AH15" s="967"/>
      <c r="AI15" s="967"/>
      <c r="AJ15" s="967"/>
      <c r="AK15" s="967"/>
      <c r="AL15" s="967"/>
      <c r="AM15" s="967"/>
      <c r="AN15" s="967"/>
    </row>
    <row r="16" spans="1:40" ht="15.75" customHeight="1">
      <c r="A16" s="970"/>
      <c r="B16" s="970"/>
      <c r="C16" s="970"/>
      <c r="D16" s="970"/>
      <c r="E16" s="970"/>
      <c r="F16" s="972"/>
      <c r="G16" s="972"/>
      <c r="H16" s="972"/>
      <c r="I16" s="972"/>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row>
    <row r="17" spans="1:40" ht="15" customHeight="1">
      <c r="A17" s="970"/>
      <c r="B17" s="970"/>
      <c r="C17" s="970"/>
      <c r="D17" s="970"/>
      <c r="E17" s="970"/>
      <c r="F17" s="970"/>
      <c r="G17" s="975"/>
      <c r="H17" s="975"/>
      <c r="I17" s="975"/>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row>
    <row r="18" spans="1:40" ht="15.75" customHeight="1">
      <c r="A18" s="967"/>
      <c r="B18" s="1296" t="s">
        <v>2150</v>
      </c>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967"/>
      <c r="AJ18" s="967"/>
      <c r="AK18" s="967"/>
      <c r="AL18" s="967"/>
      <c r="AM18" s="967"/>
      <c r="AN18" s="967"/>
    </row>
    <row r="19" spans="1:40" ht="15" customHeight="1">
      <c r="A19" s="976"/>
      <c r="B19" s="970"/>
      <c r="C19" s="970"/>
      <c r="D19" s="970"/>
      <c r="E19" s="970"/>
      <c r="F19" s="970"/>
      <c r="G19" s="970"/>
      <c r="H19" s="970"/>
      <c r="I19" s="970"/>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76"/>
      <c r="AJ19" s="967"/>
      <c r="AK19" s="967"/>
      <c r="AL19" s="967"/>
      <c r="AM19" s="967"/>
      <c r="AN19" s="967"/>
    </row>
    <row r="20" spans="1:40" ht="12.75" customHeight="1">
      <c r="A20" s="967"/>
      <c r="B20" s="967"/>
      <c r="C20" s="1288" t="s">
        <v>2151</v>
      </c>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967"/>
      <c r="AJ20" s="967"/>
      <c r="AK20" s="967"/>
      <c r="AL20" s="967"/>
      <c r="AM20" s="967"/>
      <c r="AN20" s="967"/>
    </row>
    <row r="21" spans="1:40" ht="12.75" customHeight="1">
      <c r="A21" s="967"/>
      <c r="B21" s="977"/>
      <c r="C21" s="1288"/>
      <c r="D21" s="1288"/>
      <c r="E21" s="1288"/>
      <c r="F21" s="1288"/>
      <c r="G21" s="1288"/>
      <c r="H21" s="1288"/>
      <c r="I21" s="1288"/>
      <c r="J21" s="1288"/>
      <c r="K21" s="1288"/>
      <c r="L21" s="1288"/>
      <c r="M21" s="1288"/>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967"/>
      <c r="AJ21" s="967"/>
      <c r="AK21" s="967"/>
      <c r="AL21" s="967"/>
      <c r="AM21" s="967"/>
      <c r="AN21" s="967"/>
    </row>
    <row r="22" spans="1:40" ht="12.75" customHeight="1">
      <c r="A22" s="967"/>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67"/>
      <c r="AJ22" s="967"/>
      <c r="AK22" s="967"/>
      <c r="AL22" s="967"/>
      <c r="AM22" s="967"/>
      <c r="AN22" s="967"/>
    </row>
    <row r="23" spans="1:40" ht="12.75" customHeight="1">
      <c r="A23" s="967"/>
      <c r="B23" s="977"/>
      <c r="C23" s="977"/>
      <c r="D23" s="977"/>
      <c r="E23" s="977"/>
      <c r="F23" s="1292" t="s">
        <v>2152</v>
      </c>
      <c r="G23" s="1292"/>
      <c r="H23" s="1292"/>
      <c r="I23" s="1292"/>
      <c r="J23" s="1292"/>
      <c r="K23" s="1292"/>
      <c r="L23" s="1292"/>
      <c r="M23" s="1292"/>
      <c r="N23" s="1292"/>
      <c r="O23" s="1292"/>
      <c r="P23" s="1292"/>
      <c r="Q23" s="1292"/>
      <c r="R23" s="1292"/>
      <c r="S23" s="1292"/>
      <c r="T23" s="1292"/>
      <c r="U23" s="1292"/>
      <c r="V23" s="1292"/>
      <c r="W23" s="1292"/>
      <c r="X23" s="1292"/>
      <c r="Y23" s="1292"/>
      <c r="Z23" s="1292" t="s">
        <v>2099</v>
      </c>
      <c r="AA23" s="1292"/>
      <c r="AB23" s="1292"/>
      <c r="AC23" s="1292"/>
      <c r="AD23" s="1292"/>
      <c r="AE23" s="1292"/>
      <c r="AF23" s="977"/>
      <c r="AG23" s="977"/>
      <c r="AH23" s="977"/>
      <c r="AI23" s="967"/>
      <c r="AJ23" s="967"/>
      <c r="AK23" s="967"/>
      <c r="AL23" s="967"/>
      <c r="AM23" s="967"/>
      <c r="AN23" s="967"/>
    </row>
    <row r="24" spans="1:40" ht="12.75" customHeight="1">
      <c r="A24" s="978"/>
      <c r="B24" s="967"/>
      <c r="C24" s="967"/>
      <c r="D24" s="967"/>
      <c r="E24" s="967"/>
      <c r="F24" s="1289"/>
      <c r="G24" s="1289"/>
      <c r="H24" s="1289"/>
      <c r="I24" s="1289"/>
      <c r="J24" s="1289"/>
      <c r="K24" s="1289"/>
      <c r="L24" s="1289"/>
      <c r="M24" s="1289"/>
      <c r="N24" s="1289"/>
      <c r="O24" s="1289"/>
      <c r="P24" s="1289"/>
      <c r="Q24" s="1289"/>
      <c r="R24" s="1289"/>
      <c r="S24" s="1289"/>
      <c r="T24" s="1289"/>
      <c r="U24" s="1289"/>
      <c r="V24" s="1289"/>
      <c r="W24" s="1289"/>
      <c r="X24" s="1289"/>
      <c r="Y24" s="1289"/>
      <c r="Z24" s="1290"/>
      <c r="AA24" s="1290"/>
      <c r="AB24" s="1290"/>
      <c r="AC24" s="1290"/>
      <c r="AD24" s="1290"/>
      <c r="AE24" s="1290"/>
      <c r="AF24" s="967"/>
      <c r="AG24" s="967"/>
      <c r="AH24" s="967"/>
      <c r="AI24" s="967"/>
      <c r="AJ24" s="967"/>
      <c r="AK24" s="967"/>
      <c r="AL24" s="967"/>
      <c r="AM24" s="967"/>
      <c r="AN24" s="967"/>
    </row>
    <row r="25" spans="1:40" ht="12.75" customHeight="1">
      <c r="A25" s="978"/>
      <c r="B25" s="967"/>
      <c r="C25" s="967"/>
      <c r="D25" s="967"/>
      <c r="E25" s="967"/>
      <c r="F25" s="1289"/>
      <c r="G25" s="1289"/>
      <c r="H25" s="1289"/>
      <c r="I25" s="1289"/>
      <c r="J25" s="1289"/>
      <c r="K25" s="1289"/>
      <c r="L25" s="1289"/>
      <c r="M25" s="1289"/>
      <c r="N25" s="1289"/>
      <c r="O25" s="1289"/>
      <c r="P25" s="1289"/>
      <c r="Q25" s="1289"/>
      <c r="R25" s="1289"/>
      <c r="S25" s="1289"/>
      <c r="T25" s="1289"/>
      <c r="U25" s="1289"/>
      <c r="V25" s="1289"/>
      <c r="W25" s="1289"/>
      <c r="X25" s="1289"/>
      <c r="Y25" s="1289"/>
      <c r="Z25" s="1290"/>
      <c r="AA25" s="1290"/>
      <c r="AB25" s="1290"/>
      <c r="AC25" s="1290"/>
      <c r="AD25" s="1290"/>
      <c r="AE25" s="1290"/>
      <c r="AF25" s="967"/>
      <c r="AG25" s="967"/>
      <c r="AH25" s="967"/>
      <c r="AI25" s="967"/>
      <c r="AJ25" s="967"/>
      <c r="AK25" s="967"/>
      <c r="AL25" s="967"/>
      <c r="AM25" s="967"/>
      <c r="AN25" s="967"/>
    </row>
    <row r="26" spans="1:40" ht="12.75" customHeight="1">
      <c r="A26" s="978"/>
      <c r="B26" s="967"/>
      <c r="C26" s="967"/>
      <c r="D26" s="967"/>
      <c r="E26" s="967"/>
      <c r="F26" s="1289"/>
      <c r="G26" s="1289"/>
      <c r="H26" s="1289"/>
      <c r="I26" s="1289"/>
      <c r="J26" s="1289"/>
      <c r="K26" s="1289"/>
      <c r="L26" s="1289"/>
      <c r="M26" s="1289"/>
      <c r="N26" s="1289"/>
      <c r="O26" s="1289"/>
      <c r="P26" s="1289"/>
      <c r="Q26" s="1289"/>
      <c r="R26" s="1289"/>
      <c r="S26" s="1289"/>
      <c r="T26" s="1289"/>
      <c r="U26" s="1289"/>
      <c r="V26" s="1289"/>
      <c r="W26" s="1289"/>
      <c r="X26" s="1289"/>
      <c r="Y26" s="1289"/>
      <c r="Z26" s="1290"/>
      <c r="AA26" s="1290"/>
      <c r="AB26" s="1290"/>
      <c r="AC26" s="1290"/>
      <c r="AD26" s="1290"/>
      <c r="AE26" s="1290"/>
      <c r="AF26" s="967"/>
      <c r="AG26" s="967"/>
      <c r="AH26" s="967"/>
      <c r="AI26" s="967"/>
      <c r="AJ26" s="967"/>
      <c r="AK26" s="967"/>
      <c r="AL26" s="967"/>
      <c r="AM26" s="967"/>
      <c r="AN26" s="967"/>
    </row>
    <row r="27" spans="1:40" ht="12.75" customHeight="1">
      <c r="A27" s="978"/>
      <c r="B27" s="967"/>
      <c r="C27" s="967"/>
      <c r="D27" s="967"/>
      <c r="E27" s="967"/>
      <c r="F27" s="1289"/>
      <c r="G27" s="1289"/>
      <c r="H27" s="1289"/>
      <c r="I27" s="1289"/>
      <c r="J27" s="1289"/>
      <c r="K27" s="1289"/>
      <c r="L27" s="1289"/>
      <c r="M27" s="1289"/>
      <c r="N27" s="1289"/>
      <c r="O27" s="1289"/>
      <c r="P27" s="1289"/>
      <c r="Q27" s="1289"/>
      <c r="R27" s="1289"/>
      <c r="S27" s="1289"/>
      <c r="T27" s="1289"/>
      <c r="U27" s="1289"/>
      <c r="V27" s="1289"/>
      <c r="W27" s="1289"/>
      <c r="X27" s="1289"/>
      <c r="Y27" s="1289"/>
      <c r="Z27" s="1290"/>
      <c r="AA27" s="1290"/>
      <c r="AB27" s="1290"/>
      <c r="AC27" s="1290"/>
      <c r="AD27" s="1290"/>
      <c r="AE27" s="1290"/>
      <c r="AF27" s="967"/>
      <c r="AG27" s="967"/>
      <c r="AH27" s="967"/>
      <c r="AI27" s="967"/>
      <c r="AJ27" s="967"/>
      <c r="AK27" s="967"/>
      <c r="AL27" s="967"/>
      <c r="AM27" s="967"/>
      <c r="AN27" s="967"/>
    </row>
    <row r="28" spans="1:40" ht="12.75" customHeight="1">
      <c r="A28" s="978"/>
      <c r="B28" s="967"/>
      <c r="C28" s="967"/>
      <c r="D28" s="967"/>
      <c r="E28" s="967"/>
      <c r="F28" s="1289"/>
      <c r="G28" s="1289"/>
      <c r="H28" s="1289"/>
      <c r="I28" s="1289"/>
      <c r="J28" s="1289"/>
      <c r="K28" s="1289"/>
      <c r="L28" s="1289"/>
      <c r="M28" s="1289"/>
      <c r="N28" s="1289"/>
      <c r="O28" s="1289"/>
      <c r="P28" s="1289"/>
      <c r="Q28" s="1289"/>
      <c r="R28" s="1289"/>
      <c r="S28" s="1289"/>
      <c r="T28" s="1289"/>
      <c r="U28" s="1289"/>
      <c r="V28" s="1289"/>
      <c r="W28" s="1289"/>
      <c r="X28" s="1289"/>
      <c r="Y28" s="1289"/>
      <c r="Z28" s="1290"/>
      <c r="AA28" s="1290"/>
      <c r="AB28" s="1290"/>
      <c r="AC28" s="1290"/>
      <c r="AD28" s="1290"/>
      <c r="AE28" s="1290"/>
      <c r="AF28" s="967"/>
      <c r="AG28" s="967"/>
      <c r="AH28" s="967"/>
      <c r="AI28" s="967"/>
      <c r="AJ28" s="967"/>
      <c r="AK28" s="967"/>
      <c r="AL28" s="967"/>
      <c r="AM28" s="967"/>
      <c r="AN28" s="967"/>
    </row>
    <row r="29" spans="1:40" ht="12.75" customHeight="1">
      <c r="A29" s="978"/>
      <c r="B29" s="967"/>
      <c r="C29" s="967"/>
      <c r="D29" s="967"/>
      <c r="E29" s="967"/>
      <c r="F29" s="1289"/>
      <c r="G29" s="1289"/>
      <c r="H29" s="1289"/>
      <c r="I29" s="1289"/>
      <c r="J29" s="1289"/>
      <c r="K29" s="1289"/>
      <c r="L29" s="1289"/>
      <c r="M29" s="1289"/>
      <c r="N29" s="1289"/>
      <c r="O29" s="1289"/>
      <c r="P29" s="1289"/>
      <c r="Q29" s="1289"/>
      <c r="R29" s="1289"/>
      <c r="S29" s="1289"/>
      <c r="T29" s="1289"/>
      <c r="U29" s="1289"/>
      <c r="V29" s="1289"/>
      <c r="W29" s="1289"/>
      <c r="X29" s="1289"/>
      <c r="Y29" s="1289"/>
      <c r="Z29" s="1290"/>
      <c r="AA29" s="1290"/>
      <c r="AB29" s="1290"/>
      <c r="AC29" s="1290"/>
      <c r="AD29" s="1290"/>
      <c r="AE29" s="1290"/>
      <c r="AF29" s="967"/>
      <c r="AG29" s="967"/>
      <c r="AH29" s="967"/>
      <c r="AI29" s="967"/>
      <c r="AJ29" s="967"/>
      <c r="AK29" s="967"/>
      <c r="AL29" s="967"/>
      <c r="AM29" s="967"/>
      <c r="AN29" s="967"/>
    </row>
    <row r="30" spans="1:40" ht="12.75" customHeight="1">
      <c r="A30" s="978"/>
      <c r="B30" s="967"/>
      <c r="C30" s="967"/>
      <c r="D30" s="967"/>
      <c r="E30" s="967"/>
      <c r="F30" s="1289"/>
      <c r="G30" s="1289"/>
      <c r="H30" s="1289"/>
      <c r="I30" s="1289"/>
      <c r="J30" s="1289"/>
      <c r="K30" s="1289"/>
      <c r="L30" s="1289"/>
      <c r="M30" s="1289"/>
      <c r="N30" s="1289"/>
      <c r="O30" s="1289"/>
      <c r="P30" s="1289"/>
      <c r="Q30" s="1289"/>
      <c r="R30" s="1289"/>
      <c r="S30" s="1289"/>
      <c r="T30" s="1289"/>
      <c r="U30" s="1289"/>
      <c r="V30" s="1289"/>
      <c r="W30" s="1289"/>
      <c r="X30" s="1289"/>
      <c r="Y30" s="1289"/>
      <c r="Z30" s="1290"/>
      <c r="AA30" s="1290"/>
      <c r="AB30" s="1290"/>
      <c r="AC30" s="1290"/>
      <c r="AD30" s="1290"/>
      <c r="AE30" s="1290"/>
      <c r="AF30" s="967"/>
      <c r="AG30" s="967"/>
      <c r="AH30" s="967"/>
      <c r="AI30" s="967"/>
      <c r="AJ30" s="967"/>
      <c r="AK30" s="967"/>
      <c r="AL30" s="967"/>
      <c r="AM30" s="967"/>
      <c r="AN30" s="967"/>
    </row>
    <row r="31" spans="1:40" ht="12.75" customHeight="1">
      <c r="A31" s="978"/>
      <c r="B31" s="967"/>
      <c r="C31" s="967"/>
      <c r="D31" s="967"/>
      <c r="E31" s="967"/>
      <c r="F31" s="1289"/>
      <c r="G31" s="1289"/>
      <c r="H31" s="1289"/>
      <c r="I31" s="1289"/>
      <c r="J31" s="1289"/>
      <c r="K31" s="1289"/>
      <c r="L31" s="1289"/>
      <c r="M31" s="1289"/>
      <c r="N31" s="1289"/>
      <c r="O31" s="1289"/>
      <c r="P31" s="1289"/>
      <c r="Q31" s="1289"/>
      <c r="R31" s="1289"/>
      <c r="S31" s="1289"/>
      <c r="T31" s="1289"/>
      <c r="U31" s="1289"/>
      <c r="V31" s="1289"/>
      <c r="W31" s="1289"/>
      <c r="X31" s="1289"/>
      <c r="Y31" s="1289"/>
      <c r="Z31" s="1290"/>
      <c r="AA31" s="1290"/>
      <c r="AB31" s="1290"/>
      <c r="AC31" s="1290"/>
      <c r="AD31" s="1290"/>
      <c r="AE31" s="1290"/>
      <c r="AF31" s="967"/>
      <c r="AG31" s="967"/>
      <c r="AH31" s="967"/>
      <c r="AI31" s="967"/>
      <c r="AJ31" s="967"/>
      <c r="AK31" s="967"/>
      <c r="AL31" s="967"/>
      <c r="AM31" s="967"/>
      <c r="AN31" s="967"/>
    </row>
    <row r="32" spans="1:40" ht="12.75" customHeight="1">
      <c r="A32" s="978"/>
      <c r="B32" s="967"/>
      <c r="C32" s="967"/>
      <c r="D32" s="967"/>
      <c r="E32" s="967"/>
      <c r="F32" s="1289"/>
      <c r="G32" s="1289"/>
      <c r="H32" s="1289"/>
      <c r="I32" s="1289"/>
      <c r="J32" s="1289"/>
      <c r="K32" s="1289"/>
      <c r="L32" s="1289"/>
      <c r="M32" s="1289"/>
      <c r="N32" s="1289"/>
      <c r="O32" s="1289"/>
      <c r="P32" s="1289"/>
      <c r="Q32" s="1289"/>
      <c r="R32" s="1289"/>
      <c r="S32" s="1289"/>
      <c r="T32" s="1289"/>
      <c r="U32" s="1289"/>
      <c r="V32" s="1289"/>
      <c r="W32" s="1289"/>
      <c r="X32" s="1289"/>
      <c r="Y32" s="1289"/>
      <c r="Z32" s="1290"/>
      <c r="AA32" s="1290"/>
      <c r="AB32" s="1290"/>
      <c r="AC32" s="1290"/>
      <c r="AD32" s="1290"/>
      <c r="AE32" s="1290"/>
      <c r="AF32" s="967"/>
      <c r="AG32" s="967"/>
      <c r="AH32" s="967"/>
      <c r="AI32" s="967"/>
      <c r="AJ32" s="967"/>
      <c r="AK32" s="967"/>
      <c r="AL32" s="967"/>
      <c r="AM32" s="967"/>
      <c r="AN32" s="967"/>
    </row>
    <row r="33" spans="1:40" ht="12.75" customHeight="1">
      <c r="A33" s="978"/>
      <c r="B33" s="967"/>
      <c r="C33" s="967"/>
      <c r="D33" s="967"/>
      <c r="E33" s="967"/>
      <c r="F33" s="1289"/>
      <c r="G33" s="1289"/>
      <c r="H33" s="1289"/>
      <c r="I33" s="1289"/>
      <c r="J33" s="1289"/>
      <c r="K33" s="1289"/>
      <c r="L33" s="1289"/>
      <c r="M33" s="1289"/>
      <c r="N33" s="1289"/>
      <c r="O33" s="1289"/>
      <c r="P33" s="1289"/>
      <c r="Q33" s="1289"/>
      <c r="R33" s="1289"/>
      <c r="S33" s="1289"/>
      <c r="T33" s="1289"/>
      <c r="U33" s="1289"/>
      <c r="V33" s="1289"/>
      <c r="W33" s="1289"/>
      <c r="X33" s="1289"/>
      <c r="Y33" s="1289"/>
      <c r="Z33" s="1290"/>
      <c r="AA33" s="1290"/>
      <c r="AB33" s="1290"/>
      <c r="AC33" s="1290"/>
      <c r="AD33" s="1290"/>
      <c r="AE33" s="1290"/>
      <c r="AF33" s="967"/>
      <c r="AG33" s="967"/>
      <c r="AH33" s="967"/>
      <c r="AI33" s="967"/>
      <c r="AJ33" s="967"/>
      <c r="AK33" s="967"/>
      <c r="AL33" s="967"/>
      <c r="AM33" s="967"/>
      <c r="AN33" s="967"/>
    </row>
    <row r="34" spans="1:40" ht="12.75" customHeight="1">
      <c r="A34" s="967"/>
      <c r="B34" s="967"/>
      <c r="C34" s="967"/>
      <c r="D34" s="967"/>
      <c r="E34" s="967"/>
      <c r="F34" s="1289"/>
      <c r="G34" s="1289"/>
      <c r="H34" s="1289"/>
      <c r="I34" s="1289"/>
      <c r="J34" s="1289"/>
      <c r="K34" s="1289"/>
      <c r="L34" s="1289"/>
      <c r="M34" s="1289"/>
      <c r="N34" s="1289"/>
      <c r="O34" s="1289"/>
      <c r="P34" s="1289"/>
      <c r="Q34" s="1289"/>
      <c r="R34" s="1289"/>
      <c r="S34" s="1289"/>
      <c r="T34" s="1289"/>
      <c r="U34" s="1289"/>
      <c r="V34" s="1289"/>
      <c r="W34" s="1289"/>
      <c r="X34" s="1289"/>
      <c r="Y34" s="1289"/>
      <c r="Z34" s="1291"/>
      <c r="AA34" s="1291"/>
      <c r="AB34" s="1291"/>
      <c r="AC34" s="1291"/>
      <c r="AD34" s="1291"/>
      <c r="AE34" s="1291"/>
      <c r="AF34" s="967"/>
      <c r="AG34" s="967"/>
      <c r="AH34" s="967"/>
      <c r="AI34" s="967"/>
      <c r="AJ34" s="967"/>
      <c r="AK34" s="967"/>
      <c r="AL34" s="967"/>
      <c r="AM34" s="967"/>
      <c r="AN34" s="967"/>
    </row>
    <row r="35" spans="1:40" ht="12.75" customHeight="1">
      <c r="A35" s="967"/>
      <c r="B35" s="967"/>
      <c r="C35" s="979"/>
      <c r="D35" s="967"/>
      <c r="E35" s="967"/>
      <c r="F35" s="1285" t="s">
        <v>2153</v>
      </c>
      <c r="G35" s="1285"/>
      <c r="H35" s="1285"/>
      <c r="I35" s="1285"/>
      <c r="J35" s="1285"/>
      <c r="K35" s="1285"/>
      <c r="L35" s="1285"/>
      <c r="M35" s="1285"/>
      <c r="N35" s="1285"/>
      <c r="O35" s="1285"/>
      <c r="P35" s="1285"/>
      <c r="Q35" s="1285"/>
      <c r="R35" s="1285"/>
      <c r="S35" s="1285"/>
      <c r="T35" s="1285"/>
      <c r="U35" s="1285"/>
      <c r="V35" s="1285"/>
      <c r="W35" s="1285"/>
      <c r="X35" s="1285"/>
      <c r="Y35" s="1285"/>
      <c r="Z35" s="1286">
        <f>SUM(Z24:AE34)</f>
        <v>0</v>
      </c>
      <c r="AA35" s="1286"/>
      <c r="AB35" s="1286"/>
      <c r="AC35" s="1286"/>
      <c r="AD35" s="1286"/>
      <c r="AE35" s="1286"/>
      <c r="AF35" s="967"/>
      <c r="AG35" s="967"/>
      <c r="AH35" s="967"/>
      <c r="AI35" s="967"/>
      <c r="AJ35" s="967"/>
      <c r="AK35" s="967"/>
      <c r="AL35" s="967"/>
      <c r="AM35" s="967"/>
      <c r="AN35" s="967"/>
    </row>
    <row r="36" spans="1:40" ht="12.75" customHeight="1">
      <c r="A36" s="980"/>
      <c r="B36" s="980"/>
      <c r="C36" s="980"/>
      <c r="D36" s="981"/>
      <c r="E36" s="981"/>
      <c r="F36" s="870"/>
      <c r="G36" s="967"/>
      <c r="H36" s="967"/>
      <c r="I36" s="967"/>
      <c r="J36" s="967"/>
      <c r="K36" s="967"/>
      <c r="L36" s="967"/>
      <c r="M36" s="967"/>
      <c r="N36" s="967"/>
      <c r="O36" s="967"/>
      <c r="P36" s="967"/>
      <c r="Q36" s="967"/>
      <c r="R36" s="967"/>
      <c r="S36" s="967"/>
      <c r="T36" s="967"/>
      <c r="U36" s="967"/>
      <c r="V36" s="967"/>
      <c r="W36" s="981"/>
      <c r="X36" s="967"/>
      <c r="Y36" s="981"/>
      <c r="Z36" s="967"/>
      <c r="AA36" s="967"/>
      <c r="AB36" s="967"/>
      <c r="AC36" s="967"/>
      <c r="AD36" s="967"/>
      <c r="AE36" s="967"/>
      <c r="AF36" s="967"/>
      <c r="AG36" s="967"/>
      <c r="AH36" s="967"/>
      <c r="AI36" s="967"/>
      <c r="AJ36" s="967"/>
      <c r="AK36" s="967"/>
      <c r="AL36" s="967"/>
      <c r="AM36" s="967"/>
      <c r="AN36" s="967"/>
    </row>
    <row r="37" spans="1:40" ht="15" customHeight="1">
      <c r="A37" s="980"/>
      <c r="B37" s="967"/>
      <c r="C37" s="1287" t="s">
        <v>2154</v>
      </c>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287"/>
      <c r="AB37" s="1287"/>
      <c r="AC37" s="1287"/>
      <c r="AD37" s="1287"/>
      <c r="AE37" s="1287"/>
      <c r="AF37" s="1287"/>
      <c r="AG37" s="1287"/>
      <c r="AH37" s="1287"/>
      <c r="AI37" s="967"/>
      <c r="AJ37" s="967"/>
      <c r="AK37" s="967"/>
      <c r="AL37" s="967"/>
      <c r="AM37" s="967"/>
      <c r="AN37" s="967"/>
    </row>
    <row r="38" spans="1:40" ht="15" customHeight="1">
      <c r="A38" s="980"/>
      <c r="B38" s="982"/>
      <c r="C38" s="1287"/>
      <c r="D38" s="1287"/>
      <c r="E38" s="1287"/>
      <c r="F38" s="1287"/>
      <c r="G38" s="1287"/>
      <c r="H38" s="1287"/>
      <c r="I38" s="1287"/>
      <c r="J38" s="1287"/>
      <c r="K38" s="1287"/>
      <c r="L38" s="1287"/>
      <c r="M38" s="1287"/>
      <c r="N38" s="1287"/>
      <c r="O38" s="1287"/>
      <c r="P38" s="1287"/>
      <c r="Q38" s="1287"/>
      <c r="R38" s="1287"/>
      <c r="S38" s="1287"/>
      <c r="T38" s="1287"/>
      <c r="U38" s="1287"/>
      <c r="V38" s="1287"/>
      <c r="W38" s="1287"/>
      <c r="X38" s="1287"/>
      <c r="Y38" s="1287"/>
      <c r="Z38" s="1287"/>
      <c r="AA38" s="1287"/>
      <c r="AB38" s="1287"/>
      <c r="AC38" s="1287"/>
      <c r="AD38" s="1287"/>
      <c r="AE38" s="1287"/>
      <c r="AF38" s="1287"/>
      <c r="AG38" s="1287"/>
      <c r="AH38" s="1287"/>
      <c r="AI38" s="967"/>
      <c r="AJ38" s="967"/>
      <c r="AK38" s="967"/>
      <c r="AL38" s="967"/>
      <c r="AM38" s="967"/>
      <c r="AN38" s="967"/>
    </row>
    <row r="39" spans="1:40" ht="15" customHeight="1">
      <c r="A39" s="980"/>
      <c r="B39" s="982"/>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967"/>
      <c r="AJ39" s="967"/>
      <c r="AK39" s="967"/>
      <c r="AL39" s="967"/>
      <c r="AM39" s="967"/>
      <c r="AN39" s="967"/>
    </row>
    <row r="40" spans="1:40" ht="15" customHeight="1">
      <c r="A40" s="980"/>
      <c r="B40" s="967"/>
      <c r="C40" s="1288" t="s">
        <v>2155</v>
      </c>
      <c r="D40" s="1288"/>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967"/>
      <c r="AJ40" s="967"/>
      <c r="AK40" s="967"/>
      <c r="AL40" s="967"/>
      <c r="AM40" s="967"/>
      <c r="AN40" s="967"/>
    </row>
    <row r="41" spans="1:40" ht="15" customHeight="1">
      <c r="A41" s="980"/>
      <c r="B41" s="977"/>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967"/>
      <c r="AJ41" s="967"/>
      <c r="AK41" s="967"/>
      <c r="AL41" s="967"/>
      <c r="AM41" s="967"/>
      <c r="AN41" s="967"/>
    </row>
    <row r="42" spans="1:40" ht="15" customHeight="1">
      <c r="A42" s="980"/>
      <c r="B42" s="967"/>
      <c r="C42" s="1288" t="s">
        <v>2156</v>
      </c>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1288"/>
      <c r="AH42" s="1288"/>
      <c r="AI42" s="967"/>
      <c r="AJ42" s="967"/>
      <c r="AK42" s="967"/>
      <c r="AL42" s="967"/>
      <c r="AM42" s="967"/>
      <c r="AN42" s="967"/>
    </row>
    <row r="43" spans="1:40" ht="15" customHeight="1">
      <c r="A43" s="980"/>
      <c r="B43" s="983"/>
      <c r="C43" s="1288"/>
      <c r="D43" s="1288"/>
      <c r="E43" s="1288"/>
      <c r="F43" s="1288"/>
      <c r="G43" s="1288"/>
      <c r="H43" s="1288"/>
      <c r="I43" s="1288"/>
      <c r="J43" s="1288"/>
      <c r="K43" s="1288"/>
      <c r="L43" s="1288"/>
      <c r="M43" s="1288"/>
      <c r="N43" s="1288"/>
      <c r="O43" s="1288"/>
      <c r="P43" s="1288"/>
      <c r="Q43" s="1288"/>
      <c r="R43" s="1288"/>
      <c r="S43" s="1288"/>
      <c r="T43" s="1288"/>
      <c r="U43" s="1288"/>
      <c r="V43" s="1288"/>
      <c r="W43" s="1288"/>
      <c r="X43" s="1288"/>
      <c r="Y43" s="1288"/>
      <c r="Z43" s="1288"/>
      <c r="AA43" s="1288"/>
      <c r="AB43" s="1288"/>
      <c r="AC43" s="1288"/>
      <c r="AD43" s="1288"/>
      <c r="AE43" s="1288"/>
      <c r="AF43" s="1288"/>
      <c r="AG43" s="1288"/>
      <c r="AH43" s="1288"/>
      <c r="AI43" s="967"/>
      <c r="AJ43" s="967"/>
      <c r="AK43" s="967"/>
      <c r="AL43" s="967"/>
      <c r="AM43" s="967"/>
      <c r="AN43" s="967"/>
    </row>
    <row r="44" spans="1:40" ht="12.75" customHeight="1">
      <c r="A44" s="980"/>
      <c r="B44" s="980"/>
      <c r="C44" s="980"/>
      <c r="D44" s="981"/>
      <c r="E44" s="981"/>
      <c r="F44" s="870"/>
      <c r="G44" s="967"/>
      <c r="H44" s="967"/>
      <c r="I44" s="967"/>
      <c r="J44" s="967"/>
      <c r="K44" s="967"/>
      <c r="L44" s="967"/>
      <c r="M44" s="967"/>
      <c r="N44" s="967"/>
      <c r="O44" s="967"/>
      <c r="P44" s="967"/>
      <c r="Q44" s="967"/>
      <c r="R44" s="967"/>
      <c r="S44" s="967"/>
      <c r="T44" s="967"/>
      <c r="U44" s="967"/>
      <c r="V44" s="967"/>
      <c r="W44" s="981"/>
      <c r="X44" s="967"/>
      <c r="Y44" s="981"/>
      <c r="Z44" s="967"/>
      <c r="AA44" s="967"/>
      <c r="AB44" s="967"/>
      <c r="AC44" s="967"/>
      <c r="AD44" s="967"/>
      <c r="AE44" s="967"/>
      <c r="AF44" s="967"/>
      <c r="AG44" s="967"/>
      <c r="AH44" s="967"/>
      <c r="AI44" s="967"/>
      <c r="AJ44" s="967"/>
      <c r="AK44" s="967"/>
      <c r="AL44" s="967"/>
      <c r="AM44" s="967"/>
      <c r="AN44" s="967"/>
    </row>
    <row r="45" spans="1:40" ht="12.75" customHeight="1">
      <c r="A45" s="967"/>
      <c r="B45" s="970"/>
      <c r="C45" s="873" t="s">
        <v>2103</v>
      </c>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5"/>
      <c r="AG45" s="876"/>
      <c r="AH45" s="875"/>
      <c r="AI45" s="875"/>
      <c r="AJ45" s="967"/>
      <c r="AK45" s="967"/>
      <c r="AL45" s="967"/>
      <c r="AM45" s="967"/>
      <c r="AN45" s="967"/>
    </row>
    <row r="46" spans="1:40" ht="15" customHeight="1">
      <c r="A46" s="984"/>
      <c r="B46" s="985"/>
      <c r="C46" s="878" t="s">
        <v>2104</v>
      </c>
      <c r="D46" s="879" t="s">
        <v>2105</v>
      </c>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80"/>
      <c r="AJ46" s="967"/>
      <c r="AK46" s="967"/>
      <c r="AL46" s="967"/>
      <c r="AM46" s="967"/>
      <c r="AN46" s="967"/>
    </row>
    <row r="47" spans="1:40" ht="15" customHeight="1">
      <c r="A47" s="984"/>
      <c r="B47" s="985"/>
      <c r="C47" s="878" t="s">
        <v>2104</v>
      </c>
      <c r="D47" s="879" t="s">
        <v>2106</v>
      </c>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c r="AI47" s="881"/>
      <c r="AJ47" s="967"/>
      <c r="AK47" s="967"/>
      <c r="AL47" s="967"/>
      <c r="AM47" s="967"/>
      <c r="AN47" s="967"/>
    </row>
    <row r="48" spans="1:40" ht="12.75" customHeight="1">
      <c r="A48" s="984"/>
      <c r="B48" s="986"/>
      <c r="C48" s="878" t="s">
        <v>2107</v>
      </c>
      <c r="D48" s="882" t="s">
        <v>2108</v>
      </c>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3"/>
      <c r="AJ48" s="967"/>
      <c r="AK48" s="967"/>
      <c r="AL48" s="967"/>
      <c r="AM48" s="967"/>
      <c r="AN48" s="967"/>
    </row>
    <row r="49" spans="1:40" ht="12.75" customHeight="1">
      <c r="A49" s="967"/>
      <c r="B49" s="986"/>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67"/>
      <c r="AJ49" s="967"/>
      <c r="AK49" s="967"/>
      <c r="AL49" s="967"/>
      <c r="AM49" s="967"/>
      <c r="AN49" s="967"/>
    </row>
    <row r="50" spans="1:40" ht="12.75" customHeight="1">
      <c r="A50" s="967"/>
      <c r="B50" s="967"/>
      <c r="C50" s="967" t="s">
        <v>2110</v>
      </c>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row>
    <row r="51" spans="1:40" ht="12.75" customHeight="1">
      <c r="A51" s="967"/>
      <c r="B51" s="967"/>
      <c r="C51" s="970"/>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row>
    <row r="52" spans="1:40" ht="12.75" customHeight="1">
      <c r="A52" s="988"/>
      <c r="B52" s="967"/>
      <c r="C52" s="967" t="s">
        <v>2111</v>
      </c>
      <c r="D52" s="984"/>
      <c r="E52" s="988"/>
      <c r="F52" s="988"/>
      <c r="G52" s="988"/>
      <c r="H52" s="988"/>
      <c r="I52" s="988"/>
      <c r="J52" s="988"/>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row>
    <row r="53" spans="1:40" ht="12.75" customHeight="1">
      <c r="A53" s="967"/>
      <c r="B53" s="984"/>
      <c r="C53" s="967"/>
      <c r="D53" s="984"/>
      <c r="E53" s="988"/>
      <c r="F53" s="988"/>
      <c r="G53" s="988"/>
      <c r="H53" s="988"/>
      <c r="I53" s="988"/>
      <c r="J53" s="988"/>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row>
    <row r="54" spans="1:40" ht="12.75" customHeight="1">
      <c r="A54" s="988"/>
      <c r="B54" s="984"/>
      <c r="C54" s="1241" t="s">
        <v>2092</v>
      </c>
      <c r="D54" s="1241"/>
      <c r="E54" s="1241"/>
      <c r="F54" s="1241"/>
      <c r="G54" s="1241"/>
      <c r="H54" s="1241"/>
      <c r="I54" s="1241"/>
      <c r="J54" s="1241"/>
      <c r="K54" s="1241"/>
      <c r="L54" s="1241"/>
      <c r="M54" s="1241"/>
      <c r="N54" s="1241"/>
      <c r="O54" s="1241"/>
      <c r="P54" s="967"/>
      <c r="Q54" s="967"/>
      <c r="R54" s="967"/>
      <c r="S54" s="967"/>
      <c r="T54" s="967"/>
      <c r="U54" s="967"/>
      <c r="V54" s="984"/>
      <c r="W54" s="967"/>
      <c r="X54" s="967"/>
      <c r="Y54" s="989" t="s">
        <v>2112</v>
      </c>
      <c r="Z54" s="967"/>
      <c r="AA54" s="967"/>
      <c r="AB54" s="967"/>
      <c r="AC54" s="967"/>
      <c r="AD54" s="967"/>
      <c r="AE54" s="967"/>
      <c r="AF54" s="967"/>
      <c r="AG54" s="967"/>
      <c r="AH54" s="967"/>
      <c r="AI54" s="967"/>
      <c r="AJ54" s="967"/>
      <c r="AK54" s="967"/>
      <c r="AL54" s="967"/>
      <c r="AM54" s="967"/>
      <c r="AN54" s="967"/>
    </row>
    <row r="55" spans="1:40" ht="15" customHeight="1">
      <c r="A55" s="967"/>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row>
    <row r="56" spans="1:40" ht="15" customHeight="1">
      <c r="A56" s="967"/>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row>
    <row r="57" spans="1:40" ht="15" customHeight="1">
      <c r="A57" s="967"/>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row>
    <row r="58" spans="1:40" ht="15" customHeight="1">
      <c r="A58" s="967"/>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M58" s="967"/>
      <c r="AN58" s="967"/>
    </row>
    <row r="59" spans="1:40" ht="15" customHeight="1">
      <c r="A59" s="967"/>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row>
    <row r="60" spans="1:40" ht="15" customHeight="1">
      <c r="A60" s="967"/>
      <c r="B60" s="967"/>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row>
    <row r="61" spans="1:40" ht="15" customHeight="1">
      <c r="A61" s="967"/>
      <c r="B61" s="967"/>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row>
    <row r="62" spans="1:40" ht="15" customHeight="1">
      <c r="A62" s="967"/>
      <c r="B62" s="967"/>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c r="AL62" s="967"/>
      <c r="AM62" s="967"/>
      <c r="AN62" s="967"/>
    </row>
    <row r="63" spans="1:40" ht="15" customHeight="1">
      <c r="A63" s="967"/>
      <c r="B63" s="967"/>
      <c r="C63" s="967"/>
      <c r="D63" s="967"/>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row>
    <row r="64" spans="1:40" ht="15" customHeight="1">
      <c r="A64" s="967"/>
      <c r="B64" s="967"/>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row>
    <row r="65" spans="1:40" ht="15" customHeight="1">
      <c r="A65" s="967"/>
      <c r="B65" s="967"/>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c r="AL65" s="967"/>
      <c r="AM65" s="967"/>
      <c r="AN65" s="967"/>
    </row>
    <row r="66" spans="1:40" ht="15" customHeight="1">
      <c r="A66" s="967"/>
      <c r="B66" s="967"/>
      <c r="C66" s="967"/>
      <c r="D66" s="967"/>
      <c r="E66" s="967"/>
      <c r="F66" s="967"/>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c r="AL66" s="967"/>
      <c r="AM66" s="967"/>
      <c r="AN66" s="967"/>
    </row>
    <row r="67" spans="1:40" ht="15" customHeight="1">
      <c r="A67" s="967"/>
      <c r="B67" s="967"/>
      <c r="C67" s="967"/>
      <c r="D67" s="967"/>
      <c r="E67" s="967"/>
      <c r="F67" s="967"/>
      <c r="G67" s="967"/>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c r="AL67" s="967"/>
      <c r="AM67" s="967"/>
      <c r="AN67" s="967"/>
    </row>
    <row r="68" spans="1:40" ht="15" customHeight="1">
      <c r="A68" s="967"/>
      <c r="B68" s="967"/>
      <c r="C68" s="967"/>
      <c r="D68" s="967"/>
      <c r="E68" s="967"/>
      <c r="F68" s="967"/>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c r="AL68" s="967"/>
      <c r="AM68" s="967"/>
      <c r="AN68" s="967"/>
    </row>
    <row r="69" spans="1:40" ht="15" customHeight="1">
      <c r="A69" s="967"/>
      <c r="B69" s="967"/>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5" customHeight="1">
      <c r="A70" s="967"/>
      <c r="B70" s="967"/>
      <c r="C70" s="967"/>
      <c r="D70" s="967"/>
      <c r="E70" s="967"/>
      <c r="F70" s="967"/>
      <c r="G70" s="967"/>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row>
    <row r="71" spans="1:40" ht="15" customHeight="1">
      <c r="A71" s="967"/>
      <c r="B71" s="967"/>
      <c r="C71" s="967"/>
      <c r="D71" s="967"/>
      <c r="E71" s="967"/>
      <c r="F71" s="967"/>
      <c r="G71" s="967"/>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row>
    <row r="72" spans="1:40" ht="15" customHeight="1">
      <c r="A72" s="967"/>
      <c r="B72" s="967"/>
      <c r="C72" s="967"/>
      <c r="D72" s="967"/>
      <c r="E72" s="967"/>
      <c r="F72" s="967"/>
      <c r="G72" s="967"/>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row>
    <row r="73" spans="1:40" ht="15" customHeight="1">
      <c r="A73" s="967"/>
      <c r="B73" s="967"/>
      <c r="C73" s="967"/>
      <c r="D73" s="967"/>
      <c r="E73" s="967"/>
      <c r="F73" s="967"/>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row>
    <row r="74" spans="1:40" ht="15" customHeight="1">
      <c r="A74" s="967"/>
      <c r="B74" s="967"/>
      <c r="C74" s="967"/>
      <c r="D74" s="967"/>
      <c r="E74" s="967"/>
      <c r="F74" s="967"/>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row>
    <row r="75" spans="1:40" ht="15" customHeight="1">
      <c r="A75" s="967"/>
      <c r="B75" s="967"/>
      <c r="C75" s="967"/>
      <c r="D75" s="967"/>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c r="AL75" s="967"/>
      <c r="AM75" s="967"/>
      <c r="AN75" s="967"/>
    </row>
    <row r="76" spans="1:40" ht="15" customHeight="1">
      <c r="A76" s="967"/>
      <c r="B76" s="967"/>
      <c r="C76" s="967"/>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row>
    <row r="77" spans="1:40" ht="15" customHeight="1">
      <c r="A77" s="967"/>
      <c r="B77" s="967"/>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row>
    <row r="78" spans="1:40" ht="15" customHeight="1">
      <c r="A78" s="967"/>
      <c r="B78" s="967"/>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row>
    <row r="79" spans="1:40" ht="15" customHeight="1">
      <c r="A79" s="967"/>
      <c r="B79" s="967"/>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row>
    <row r="80" spans="1:40" ht="15" customHeight="1">
      <c r="A80" s="967"/>
      <c r="B80" s="967"/>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row>
    <row r="81" spans="1:40" ht="15" customHeight="1">
      <c r="A81" s="967"/>
      <c r="B81" s="967"/>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row>
    <row r="82" spans="1:40" ht="15" customHeight="1">
      <c r="A82" s="967"/>
      <c r="B82" s="967"/>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row>
    <row r="83" spans="1:40" ht="15" customHeight="1">
      <c r="A83" s="967"/>
      <c r="B83" s="967"/>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row>
    <row r="84" spans="1:40" ht="15" customHeight="1">
      <c r="A84" s="967"/>
      <c r="B84" s="967"/>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row>
    <row r="85" spans="1:40" ht="15" customHeight="1">
      <c r="A85" s="967"/>
      <c r="B85" s="967"/>
      <c r="C85" s="967"/>
      <c r="D85" s="967"/>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row>
    <row r="86" spans="1:40" ht="15" customHeight="1">
      <c r="A86" s="967"/>
      <c r="B86" s="967"/>
      <c r="C86" s="967"/>
      <c r="D86" s="967"/>
      <c r="E86" s="967"/>
      <c r="F86" s="967"/>
      <c r="G86" s="967"/>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row>
    <row r="87" spans="1:40" ht="15" customHeight="1">
      <c r="A87" s="967"/>
      <c r="B87" s="967"/>
      <c r="C87" s="967"/>
      <c r="D87" s="967"/>
      <c r="E87" s="967"/>
      <c r="F87" s="967"/>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row>
    <row r="88" spans="1:40" ht="15" customHeight="1">
      <c r="A88" s="967"/>
      <c r="B88" s="967"/>
      <c r="C88" s="967"/>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row>
    <row r="89" spans="1:40" ht="15" customHeight="1">
      <c r="A89" s="967"/>
      <c r="B89" s="967"/>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row>
    <row r="90" spans="1:40" ht="15" customHeight="1">
      <c r="A90" s="967"/>
      <c r="B90" s="967"/>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c r="AL90" s="967"/>
      <c r="AM90" s="967"/>
      <c r="AN90" s="967"/>
    </row>
    <row r="91" spans="1:40" ht="15" customHeight="1">
      <c r="A91" s="967"/>
      <c r="B91" s="967"/>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c r="AL91" s="967"/>
      <c r="AM91" s="967"/>
      <c r="AN91" s="967"/>
    </row>
    <row r="92" spans="1:40" ht="15" customHeight="1">
      <c r="A92" s="967"/>
      <c r="B92" s="967"/>
      <c r="C92" s="967"/>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c r="AL92" s="967"/>
      <c r="AM92" s="967"/>
      <c r="AN92" s="967"/>
    </row>
    <row r="93" spans="1:40" ht="15" customHeight="1">
      <c r="A93" s="967"/>
      <c r="B93" s="967"/>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967"/>
      <c r="AM93" s="967"/>
      <c r="AN93" s="967"/>
    </row>
    <row r="94" spans="1:40" ht="15" customHeight="1">
      <c r="A94" s="967"/>
      <c r="B94" s="967"/>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7"/>
      <c r="AL94" s="967"/>
      <c r="AM94" s="967"/>
      <c r="AN94" s="967"/>
    </row>
    <row r="95" spans="1:40" ht="15" customHeight="1">
      <c r="A95" s="967"/>
      <c r="B95" s="967"/>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967"/>
      <c r="AM95" s="967"/>
      <c r="AN95" s="967"/>
    </row>
    <row r="96" spans="1:40" ht="15" customHeight="1">
      <c r="A96" s="967"/>
      <c r="B96" s="967"/>
      <c r="C96" s="967"/>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7"/>
      <c r="AL96" s="967"/>
      <c r="AM96" s="967"/>
      <c r="AN96" s="967"/>
    </row>
    <row r="97" spans="1:40" ht="15" customHeight="1">
      <c r="A97" s="967"/>
      <c r="B97" s="967"/>
      <c r="C97" s="967"/>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7"/>
      <c r="AL97" s="967"/>
      <c r="AM97" s="967"/>
      <c r="AN97" s="967"/>
    </row>
    <row r="98" spans="1:40" ht="15" customHeight="1">
      <c r="A98" s="967"/>
      <c r="B98" s="967"/>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7"/>
      <c r="AL98" s="967"/>
      <c r="AM98" s="967"/>
      <c r="AN98" s="967"/>
    </row>
    <row r="99" spans="1:40" ht="15" customHeight="1">
      <c r="A99" s="967"/>
      <c r="B99" s="967"/>
      <c r="C99" s="967"/>
      <c r="D99" s="967"/>
      <c r="E99" s="967"/>
      <c r="F99" s="967"/>
      <c r="G99" s="967"/>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c r="AL99" s="967"/>
      <c r="AM99" s="967"/>
      <c r="AN99" s="967"/>
    </row>
    <row r="100" spans="1:40" ht="15" customHeight="1">
      <c r="A100" s="967"/>
      <c r="B100" s="967"/>
      <c r="C100" s="967"/>
      <c r="D100" s="967"/>
      <c r="E100" s="967"/>
      <c r="F100" s="967"/>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c r="AL100" s="967"/>
      <c r="AM100" s="967"/>
      <c r="AN100" s="967"/>
    </row>
  </sheetData>
  <mergeCells count="36">
    <mergeCell ref="C20:AH21"/>
    <mergeCell ref="AM11:AN11"/>
    <mergeCell ref="AM12:AN12"/>
    <mergeCell ref="S13:AC13"/>
    <mergeCell ref="AM13:AN13"/>
    <mergeCell ref="B18:AH18"/>
    <mergeCell ref="F23:Y23"/>
    <mergeCell ref="Z23:AE23"/>
    <mergeCell ref="F24:Y24"/>
    <mergeCell ref="Z24:AE24"/>
    <mergeCell ref="F25:Y25"/>
    <mergeCell ref="Z25:AE25"/>
    <mergeCell ref="F26:Y26"/>
    <mergeCell ref="Z26:AE26"/>
    <mergeCell ref="F27:Y27"/>
    <mergeCell ref="Z27:AE27"/>
    <mergeCell ref="F28:Y28"/>
    <mergeCell ref="Z28:AE28"/>
    <mergeCell ref="F29:Y29"/>
    <mergeCell ref="Z29:AE29"/>
    <mergeCell ref="F30:Y30"/>
    <mergeCell ref="Z30:AE30"/>
    <mergeCell ref="F31:Y31"/>
    <mergeCell ref="Z31:AE31"/>
    <mergeCell ref="C54:O54"/>
    <mergeCell ref="F32:Y32"/>
    <mergeCell ref="Z32:AE32"/>
    <mergeCell ref="F33:Y33"/>
    <mergeCell ref="Z33:AE33"/>
    <mergeCell ref="F34:Y34"/>
    <mergeCell ref="Z34:AE34"/>
    <mergeCell ref="F35:Y35"/>
    <mergeCell ref="Z35:AE35"/>
    <mergeCell ref="C37:AH39"/>
    <mergeCell ref="C40:AH41"/>
    <mergeCell ref="C42:AH4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257B8-A143-4E7D-9552-DB0B5D9DC311}">
  <sheetPr codeName="Foglio26"/>
  <dimension ref="A1:AN100"/>
  <sheetViews>
    <sheetView workbookViewId="0"/>
  </sheetViews>
  <sheetFormatPr defaultRowHeight="15"/>
  <cols>
    <col min="1" max="35" width="2.7109375" customWidth="1"/>
  </cols>
  <sheetData>
    <row r="1" spans="1:40" ht="9.9499999999999993" customHeight="1">
      <c r="A1" s="990"/>
      <c r="B1" s="991" t="s">
        <v>2061</v>
      </c>
      <c r="C1" s="992"/>
      <c r="D1" s="992"/>
      <c r="E1" s="992"/>
      <c r="F1" s="992"/>
      <c r="G1" s="992"/>
      <c r="H1" s="992"/>
      <c r="I1" s="992"/>
      <c r="J1" s="992"/>
      <c r="K1" s="992"/>
      <c r="L1" s="992"/>
      <c r="M1" s="992"/>
      <c r="N1" s="993"/>
      <c r="O1" s="993"/>
      <c r="P1" s="993"/>
      <c r="Q1" s="993"/>
      <c r="R1" s="993"/>
      <c r="S1" s="993"/>
      <c r="T1" s="993"/>
      <c r="U1" s="993"/>
      <c r="V1" s="993"/>
      <c r="W1" s="990"/>
      <c r="X1" s="994"/>
      <c r="Y1" s="994"/>
      <c r="Z1" s="994"/>
      <c r="AA1" s="994"/>
      <c r="AB1" s="994"/>
      <c r="AC1" s="994"/>
      <c r="AD1" s="994"/>
      <c r="AE1" s="994"/>
      <c r="AF1" s="994"/>
      <c r="AG1" s="994"/>
      <c r="AH1" s="995" t="s">
        <v>2062</v>
      </c>
      <c r="AI1" s="994"/>
      <c r="AJ1" s="990"/>
      <c r="AK1" s="990"/>
      <c r="AL1" s="990"/>
      <c r="AM1" s="990"/>
      <c r="AN1" s="990"/>
    </row>
    <row r="2" spans="1:40" ht="9.9499999999999993" customHeight="1">
      <c r="A2" s="990"/>
      <c r="B2" s="991" t="s">
        <v>2062</v>
      </c>
      <c r="C2" s="992"/>
      <c r="D2" s="992"/>
      <c r="E2" s="992"/>
      <c r="F2" s="992"/>
      <c r="G2" s="992"/>
      <c r="H2" s="992"/>
      <c r="I2" s="992"/>
      <c r="J2" s="992"/>
      <c r="K2" s="992"/>
      <c r="L2" s="992"/>
      <c r="M2" s="992"/>
      <c r="N2" s="993"/>
      <c r="O2" s="993"/>
      <c r="P2" s="993"/>
      <c r="Q2" s="993"/>
      <c r="R2" s="993"/>
      <c r="S2" s="993"/>
      <c r="T2" s="993"/>
      <c r="U2" s="993"/>
      <c r="V2" s="993"/>
      <c r="W2" s="990"/>
      <c r="X2" s="994"/>
      <c r="Y2" s="994"/>
      <c r="Z2" s="994"/>
      <c r="AA2" s="994"/>
      <c r="AB2" s="994"/>
      <c r="AC2" s="994"/>
      <c r="AD2" s="994"/>
      <c r="AE2" s="994"/>
      <c r="AF2" s="994"/>
      <c r="AG2" s="994"/>
      <c r="AH2" s="995" t="s">
        <v>2063</v>
      </c>
      <c r="AI2" s="994"/>
      <c r="AJ2" s="990"/>
      <c r="AK2" s="990"/>
      <c r="AL2" s="990"/>
      <c r="AM2" s="990"/>
      <c r="AN2" s="990"/>
    </row>
    <row r="3" spans="1:40" ht="9.9499999999999993" customHeight="1">
      <c r="A3" s="990"/>
      <c r="B3" s="991" t="s">
        <v>2064</v>
      </c>
      <c r="C3" s="767"/>
      <c r="D3" s="767"/>
      <c r="E3" s="767"/>
      <c r="F3" s="767"/>
      <c r="G3" s="767"/>
      <c r="H3" s="767"/>
      <c r="I3" s="767"/>
      <c r="J3" s="767"/>
      <c r="K3" s="767"/>
      <c r="L3" s="767"/>
      <c r="M3" s="767"/>
      <c r="N3" s="993"/>
      <c r="O3" s="993"/>
      <c r="P3" s="993"/>
      <c r="Q3" s="993"/>
      <c r="R3" s="993"/>
      <c r="S3" s="993"/>
      <c r="T3" s="993"/>
      <c r="U3" s="993"/>
      <c r="V3" s="993"/>
      <c r="W3" s="990"/>
      <c r="X3" s="994"/>
      <c r="Y3" s="994"/>
      <c r="Z3" s="994"/>
      <c r="AA3" s="994"/>
      <c r="AB3" s="994"/>
      <c r="AC3" s="994"/>
      <c r="AD3" s="994"/>
      <c r="AE3" s="994"/>
      <c r="AF3" s="994"/>
      <c r="AG3" s="994"/>
      <c r="AH3" s="995" t="s">
        <v>2065</v>
      </c>
      <c r="AI3" s="994"/>
      <c r="AJ3" s="990"/>
      <c r="AK3" s="990"/>
      <c r="AL3" s="990"/>
      <c r="AM3" s="990"/>
      <c r="AN3" s="990"/>
    </row>
    <row r="4" spans="1:40" ht="9.9499999999999993" customHeight="1">
      <c r="A4" s="990"/>
      <c r="B4" s="991" t="s">
        <v>2066</v>
      </c>
      <c r="C4" s="767"/>
      <c r="D4" s="767"/>
      <c r="E4" s="767"/>
      <c r="F4" s="767"/>
      <c r="G4" s="767"/>
      <c r="H4" s="767"/>
      <c r="I4" s="767"/>
      <c r="J4" s="767"/>
      <c r="K4" s="767"/>
      <c r="L4" s="767"/>
      <c r="M4" s="767"/>
      <c r="N4" s="993"/>
      <c r="O4" s="993"/>
      <c r="P4" s="993"/>
      <c r="Q4" s="993"/>
      <c r="R4" s="993"/>
      <c r="S4" s="993"/>
      <c r="T4" s="993"/>
      <c r="U4" s="993"/>
      <c r="V4" s="993"/>
      <c r="W4" s="990"/>
      <c r="X4" s="994"/>
      <c r="Y4" s="994"/>
      <c r="Z4" s="994"/>
      <c r="AA4" s="994"/>
      <c r="AB4" s="994"/>
      <c r="AC4" s="994"/>
      <c r="AD4" s="994"/>
      <c r="AE4" s="994"/>
      <c r="AF4" s="994"/>
      <c r="AG4" s="994"/>
      <c r="AH4" s="995" t="s">
        <v>2067</v>
      </c>
      <c r="AI4" s="994"/>
      <c r="AJ4" s="990"/>
      <c r="AK4" s="990"/>
      <c r="AL4" s="990"/>
      <c r="AM4" s="990"/>
      <c r="AN4" s="990"/>
    </row>
    <row r="5" spans="1:40" ht="9.9499999999999993" customHeight="1">
      <c r="A5" s="990"/>
      <c r="B5" s="991"/>
      <c r="C5" s="767"/>
      <c r="D5" s="767"/>
      <c r="E5" s="767"/>
      <c r="F5" s="767"/>
      <c r="G5" s="767"/>
      <c r="H5" s="767"/>
      <c r="I5" s="767"/>
      <c r="J5" s="767"/>
      <c r="K5" s="767"/>
      <c r="L5" s="767"/>
      <c r="M5" s="767"/>
      <c r="N5" s="993"/>
      <c r="O5" s="993"/>
      <c r="P5" s="993"/>
      <c r="Q5" s="993"/>
      <c r="R5" s="993"/>
      <c r="S5" s="993"/>
      <c r="T5" s="993"/>
      <c r="U5" s="993"/>
      <c r="V5" s="993"/>
      <c r="W5" s="990"/>
      <c r="X5" s="994"/>
      <c r="Y5" s="994"/>
      <c r="Z5" s="994"/>
      <c r="AA5" s="994"/>
      <c r="AB5" s="994"/>
      <c r="AC5" s="994"/>
      <c r="AD5" s="994"/>
      <c r="AE5" s="994"/>
      <c r="AF5" s="994"/>
      <c r="AG5" s="994"/>
      <c r="AH5" s="995" t="s">
        <v>2068</v>
      </c>
      <c r="AI5" s="994"/>
      <c r="AJ5" s="990"/>
      <c r="AK5" s="990"/>
      <c r="AL5" s="990"/>
      <c r="AM5" s="990"/>
      <c r="AN5" s="990"/>
    </row>
    <row r="6" spans="1:40" ht="9.9499999999999993" customHeight="1">
      <c r="A6" s="990"/>
      <c r="B6" s="766"/>
      <c r="C6" s="767"/>
      <c r="D6" s="767"/>
      <c r="E6" s="767"/>
      <c r="F6" s="767"/>
      <c r="G6" s="767"/>
      <c r="H6" s="767"/>
      <c r="I6" s="767"/>
      <c r="J6" s="767"/>
      <c r="K6" s="767"/>
      <c r="L6" s="767"/>
      <c r="M6" s="767"/>
      <c r="N6" s="993"/>
      <c r="O6" s="993"/>
      <c r="P6" s="993"/>
      <c r="Q6" s="993"/>
      <c r="R6" s="993"/>
      <c r="S6" s="993"/>
      <c r="T6" s="993"/>
      <c r="U6" s="993"/>
      <c r="V6" s="993"/>
      <c r="W6" s="990"/>
      <c r="X6" s="897"/>
      <c r="Y6" s="897"/>
      <c r="Z6" s="897"/>
      <c r="AA6" s="897"/>
      <c r="AB6" s="897"/>
      <c r="AC6" s="897"/>
      <c r="AD6" s="897"/>
      <c r="AE6" s="897"/>
      <c r="AF6" s="897"/>
      <c r="AG6" s="897"/>
      <c r="AH6" s="995" t="s">
        <v>2069</v>
      </c>
      <c r="AI6" s="897"/>
      <c r="AJ6" s="990"/>
      <c r="AK6" s="990"/>
      <c r="AL6" s="990"/>
      <c r="AM6" s="990"/>
      <c r="AN6" s="990"/>
    </row>
    <row r="7" spans="1:40" ht="9.9499999999999993" customHeight="1">
      <c r="A7" s="768"/>
      <c r="B7" s="768"/>
      <c r="C7" s="768"/>
      <c r="D7" s="768"/>
      <c r="E7" s="768"/>
      <c r="F7" s="768"/>
      <c r="G7" s="768"/>
      <c r="H7" s="768"/>
      <c r="I7" s="768"/>
      <c r="J7" s="768"/>
      <c r="K7" s="768"/>
      <c r="L7" s="768"/>
      <c r="M7" s="768"/>
      <c r="N7" s="996"/>
      <c r="O7" s="996"/>
      <c r="P7" s="996"/>
      <c r="Q7" s="996"/>
      <c r="R7" s="996"/>
      <c r="S7" s="996"/>
      <c r="T7" s="996"/>
      <c r="U7" s="996"/>
      <c r="V7" s="996"/>
      <c r="W7" s="994"/>
      <c r="X7" s="897"/>
      <c r="Y7" s="897"/>
      <c r="Z7" s="897"/>
      <c r="AA7" s="897"/>
      <c r="AB7" s="897"/>
      <c r="AC7" s="897"/>
      <c r="AD7" s="897"/>
      <c r="AE7" s="897"/>
      <c r="AF7" s="897"/>
      <c r="AG7" s="897"/>
      <c r="AH7" s="897"/>
      <c r="AI7" s="897"/>
      <c r="AJ7" s="990"/>
      <c r="AK7" s="990"/>
      <c r="AL7" s="990"/>
      <c r="AM7" s="990"/>
      <c r="AN7" s="990"/>
    </row>
    <row r="8" spans="1:40" ht="8.1" customHeight="1">
      <c r="A8" s="997"/>
      <c r="B8" s="997"/>
      <c r="C8" s="997"/>
      <c r="D8" s="997"/>
      <c r="E8" s="998"/>
      <c r="F8" s="997"/>
      <c r="G8" s="997"/>
      <c r="H8" s="997"/>
      <c r="I8" s="997"/>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row>
    <row r="9" spans="1:40" ht="15.75" customHeight="1">
      <c r="A9" s="997"/>
      <c r="B9" s="997"/>
      <c r="C9" s="997"/>
      <c r="D9" s="997"/>
      <c r="E9" s="998"/>
      <c r="F9" s="997"/>
      <c r="G9" s="997"/>
      <c r="H9" s="997"/>
      <c r="I9" s="997"/>
      <c r="J9" s="990"/>
      <c r="K9" s="990"/>
      <c r="L9" s="990"/>
      <c r="M9" s="990"/>
      <c r="N9" s="990"/>
      <c r="O9" s="990"/>
      <c r="P9" s="990"/>
      <c r="Q9" s="990"/>
      <c r="R9" s="990"/>
      <c r="S9" s="772" t="s">
        <v>2070</v>
      </c>
      <c r="T9" s="772"/>
      <c r="U9" s="772"/>
      <c r="V9" s="772"/>
      <c r="W9" s="772"/>
      <c r="X9" s="772"/>
      <c r="Y9" s="772"/>
      <c r="Z9" s="772"/>
      <c r="AA9" s="772"/>
      <c r="AB9" s="772"/>
      <c r="AC9" s="772"/>
      <c r="AD9" s="990"/>
      <c r="AE9" s="990"/>
      <c r="AF9" s="990"/>
      <c r="AG9" s="990"/>
      <c r="AH9" s="990"/>
      <c r="AI9" s="990"/>
      <c r="AJ9" s="990"/>
      <c r="AK9" s="990"/>
      <c r="AL9" s="990"/>
      <c r="AM9" s="990"/>
      <c r="AN9" s="990"/>
    </row>
    <row r="10" spans="1:40" ht="15.75" customHeight="1">
      <c r="A10" s="999"/>
      <c r="B10" s="999"/>
      <c r="C10" s="999"/>
      <c r="D10" s="999"/>
      <c r="E10" s="990"/>
      <c r="F10" s="1000"/>
      <c r="G10" s="1000"/>
      <c r="H10" s="1000"/>
      <c r="I10" s="1000"/>
      <c r="J10" s="990"/>
      <c r="K10" s="990"/>
      <c r="L10" s="990"/>
      <c r="M10" s="990"/>
      <c r="N10" s="990"/>
      <c r="O10" s="990"/>
      <c r="P10" s="990"/>
      <c r="Q10" s="990"/>
      <c r="R10" s="990"/>
      <c r="S10" s="776" t="s">
        <v>2071</v>
      </c>
      <c r="T10" s="772"/>
      <c r="U10" s="772"/>
      <c r="V10" s="772"/>
      <c r="W10" s="772"/>
      <c r="X10" s="772"/>
      <c r="Y10" s="772"/>
      <c r="Z10" s="772"/>
      <c r="AA10" s="772"/>
      <c r="AB10" s="772"/>
      <c r="AC10" s="772"/>
      <c r="AD10" s="990"/>
      <c r="AE10" s="990"/>
      <c r="AF10" s="990"/>
      <c r="AG10" s="990"/>
      <c r="AH10" s="990"/>
      <c r="AI10" s="990"/>
      <c r="AJ10" s="990"/>
      <c r="AK10" s="990"/>
      <c r="AL10" s="990"/>
      <c r="AM10" s="990"/>
      <c r="AN10" s="990"/>
    </row>
    <row r="11" spans="1:40" ht="15.75" customHeight="1">
      <c r="A11" s="999"/>
      <c r="B11" s="999"/>
      <c r="C11" s="999"/>
      <c r="D11" s="999"/>
      <c r="E11" s="999"/>
      <c r="F11" s="1001"/>
      <c r="G11" s="1001"/>
      <c r="H11" s="1001"/>
      <c r="I11" s="1001"/>
      <c r="J11" s="990"/>
      <c r="K11" s="990"/>
      <c r="L11" s="990"/>
      <c r="M11" s="990"/>
      <c r="N11" s="990"/>
      <c r="O11" s="990"/>
      <c r="P11" s="990"/>
      <c r="Q11" s="990"/>
      <c r="R11" s="990"/>
      <c r="S11" s="772" t="s">
        <v>2072</v>
      </c>
      <c r="T11" s="772"/>
      <c r="U11" s="772"/>
      <c r="V11" s="772"/>
      <c r="W11" s="772"/>
      <c r="X11" s="772"/>
      <c r="Y11" s="772"/>
      <c r="Z11" s="772"/>
      <c r="AA11" s="772"/>
      <c r="AB11" s="772"/>
      <c r="AC11" s="772"/>
      <c r="AD11" s="990"/>
      <c r="AE11" s="990"/>
      <c r="AF11" s="990"/>
      <c r="AG11" s="990"/>
      <c r="AH11" s="990"/>
      <c r="AI11" s="990"/>
      <c r="AJ11" s="990"/>
      <c r="AK11" s="990"/>
      <c r="AL11" s="990"/>
      <c r="AM11" s="990"/>
      <c r="AN11" s="990"/>
    </row>
    <row r="12" spans="1:40" ht="15.75" customHeight="1">
      <c r="A12" s="999"/>
      <c r="B12" s="999"/>
      <c r="C12" s="999"/>
      <c r="D12" s="999"/>
      <c r="E12" s="999"/>
      <c r="F12" s="1002"/>
      <c r="G12" s="1002"/>
      <c r="H12" s="1002"/>
      <c r="I12" s="1002"/>
      <c r="J12" s="990"/>
      <c r="K12" s="990"/>
      <c r="L12" s="990"/>
      <c r="M12" s="990"/>
      <c r="N12" s="990"/>
      <c r="O12" s="990"/>
      <c r="P12" s="990"/>
      <c r="Q12" s="990"/>
      <c r="R12" s="990"/>
      <c r="S12" s="772" t="s">
        <v>2073</v>
      </c>
      <c r="T12" s="772"/>
      <c r="U12" s="772"/>
      <c r="V12" s="772"/>
      <c r="W12" s="772"/>
      <c r="X12" s="772"/>
      <c r="Y12" s="772"/>
      <c r="Z12" s="772"/>
      <c r="AA12" s="772"/>
      <c r="AB12" s="772"/>
      <c r="AC12" s="772"/>
      <c r="AD12" s="990"/>
      <c r="AE12" s="990"/>
      <c r="AF12" s="990"/>
      <c r="AG12" s="990"/>
      <c r="AH12" s="990"/>
      <c r="AI12" s="990"/>
      <c r="AJ12" s="990"/>
      <c r="AK12" s="990"/>
      <c r="AL12" s="990"/>
      <c r="AM12" s="990"/>
      <c r="AN12" s="990"/>
    </row>
    <row r="13" spans="1:40" ht="15.75" customHeight="1">
      <c r="A13" s="999"/>
      <c r="B13" s="999"/>
      <c r="C13" s="999"/>
      <c r="D13" s="999"/>
      <c r="E13" s="999"/>
      <c r="F13" s="1001"/>
      <c r="G13" s="1001"/>
      <c r="H13" s="1001"/>
      <c r="I13" s="1001"/>
      <c r="J13" s="990"/>
      <c r="K13" s="990"/>
      <c r="L13" s="990"/>
      <c r="M13" s="990"/>
      <c r="N13" s="990"/>
      <c r="O13" s="990"/>
      <c r="P13" s="990"/>
      <c r="Q13" s="990"/>
      <c r="R13" s="990"/>
      <c r="S13" s="1225" t="s">
        <v>2074</v>
      </c>
      <c r="T13" s="1225"/>
      <c r="U13" s="1225"/>
      <c r="V13" s="1225"/>
      <c r="W13" s="1225"/>
      <c r="X13" s="1225"/>
      <c r="Y13" s="1225"/>
      <c r="Z13" s="1225"/>
      <c r="AA13" s="1225"/>
      <c r="AB13" s="1225"/>
      <c r="AC13" s="1225"/>
      <c r="AD13" s="990"/>
      <c r="AE13" s="990"/>
      <c r="AF13" s="990"/>
      <c r="AG13" s="990"/>
      <c r="AH13" s="990"/>
      <c r="AI13" s="990"/>
      <c r="AJ13" s="990"/>
      <c r="AK13" s="990"/>
      <c r="AL13" s="990"/>
      <c r="AM13" s="990"/>
      <c r="AN13" s="990"/>
    </row>
    <row r="14" spans="1:40" ht="15.75" customHeight="1">
      <c r="A14" s="999"/>
      <c r="B14" s="999"/>
      <c r="C14" s="999"/>
      <c r="D14" s="999"/>
      <c r="E14" s="999"/>
      <c r="F14" s="1001"/>
      <c r="G14" s="1001"/>
      <c r="H14" s="1001"/>
      <c r="I14" s="1001"/>
      <c r="J14" s="990"/>
      <c r="K14" s="990"/>
      <c r="L14" s="990"/>
      <c r="M14" s="990"/>
      <c r="N14" s="990"/>
      <c r="O14" s="990"/>
      <c r="P14" s="990"/>
      <c r="Q14" s="990"/>
      <c r="R14" s="990"/>
      <c r="S14" s="779" t="s">
        <v>2075</v>
      </c>
      <c r="T14" s="779"/>
      <c r="U14" s="779"/>
      <c r="V14" s="779"/>
      <c r="W14" s="779"/>
      <c r="X14" s="780"/>
      <c r="Y14" s="780"/>
      <c r="Z14" s="780"/>
      <c r="AA14" s="779"/>
      <c r="AB14" s="779"/>
      <c r="AC14" s="779"/>
      <c r="AD14" s="990"/>
      <c r="AE14" s="990"/>
      <c r="AF14" s="990"/>
      <c r="AG14" s="990"/>
      <c r="AH14" s="990"/>
      <c r="AI14" s="990"/>
      <c r="AJ14" s="990"/>
      <c r="AK14" s="990"/>
      <c r="AL14" s="990"/>
      <c r="AM14" s="990"/>
      <c r="AN14" s="990"/>
    </row>
    <row r="15" spans="1:40" ht="8.4499999999999993" customHeight="1">
      <c r="A15" s="999"/>
      <c r="B15" s="999"/>
      <c r="C15" s="999"/>
      <c r="D15" s="999"/>
      <c r="E15" s="999"/>
      <c r="F15" s="1001"/>
      <c r="G15" s="1001"/>
      <c r="H15" s="1001"/>
      <c r="I15" s="1001"/>
      <c r="J15" s="990"/>
      <c r="K15" s="990"/>
      <c r="L15" s="990"/>
      <c r="M15" s="990"/>
      <c r="N15" s="990"/>
      <c r="O15" s="990"/>
      <c r="P15" s="990"/>
      <c r="Q15" s="990"/>
      <c r="R15" s="990"/>
      <c r="S15" s="990"/>
      <c r="T15" s="990"/>
      <c r="U15" s="990"/>
      <c r="V15" s="990"/>
      <c r="W15" s="990"/>
      <c r="X15" s="990"/>
      <c r="Y15" s="1003"/>
      <c r="Z15" s="1003"/>
      <c r="AA15" s="1003"/>
      <c r="AB15" s="1003"/>
      <c r="AC15" s="990"/>
      <c r="AD15" s="990"/>
      <c r="AE15" s="990"/>
      <c r="AF15" s="990"/>
      <c r="AG15" s="990"/>
      <c r="AH15" s="990"/>
      <c r="AI15" s="990"/>
      <c r="AJ15" s="990"/>
      <c r="AK15" s="990"/>
      <c r="AL15" s="990"/>
      <c r="AM15" s="990"/>
      <c r="AN15" s="990"/>
    </row>
    <row r="16" spans="1:40" ht="8.1" customHeight="1">
      <c r="A16" s="999"/>
      <c r="B16" s="999"/>
      <c r="C16" s="999"/>
      <c r="D16" s="999"/>
      <c r="E16" s="999"/>
      <c r="F16" s="1001"/>
      <c r="G16" s="1001"/>
      <c r="H16" s="1001"/>
      <c r="I16" s="1001"/>
      <c r="J16" s="990"/>
      <c r="K16" s="990"/>
      <c r="L16" s="990"/>
      <c r="M16" s="990"/>
      <c r="N16" s="990"/>
      <c r="O16" s="990"/>
      <c r="P16" s="990"/>
      <c r="Q16" s="990"/>
      <c r="R16" s="990"/>
      <c r="S16" s="990"/>
      <c r="T16" s="990"/>
      <c r="U16" s="990"/>
      <c r="V16" s="990"/>
      <c r="W16" s="990"/>
      <c r="X16" s="990"/>
      <c r="Y16" s="1004"/>
      <c r="Z16" s="1004"/>
      <c r="AA16" s="1004"/>
      <c r="AB16" s="1004"/>
      <c r="AC16" s="990"/>
      <c r="AD16" s="990"/>
      <c r="AE16" s="990"/>
      <c r="AF16" s="990"/>
      <c r="AG16" s="990"/>
      <c r="AH16" s="990"/>
      <c r="AI16" s="990"/>
      <c r="AJ16" s="990"/>
      <c r="AK16" s="990"/>
      <c r="AL16" s="990"/>
      <c r="AM16" s="990"/>
      <c r="AN16" s="990"/>
    </row>
    <row r="17" spans="1:40" ht="8.4499999999999993" customHeight="1">
      <c r="A17" s="999"/>
      <c r="B17" s="999"/>
      <c r="C17" s="999"/>
      <c r="D17" s="999"/>
      <c r="E17" s="999"/>
      <c r="F17" s="1001"/>
      <c r="G17" s="1001"/>
      <c r="H17" s="1001"/>
      <c r="I17" s="1001"/>
      <c r="J17" s="990"/>
      <c r="K17" s="990"/>
      <c r="L17" s="990"/>
      <c r="M17" s="990"/>
      <c r="N17" s="990"/>
      <c r="O17" s="990"/>
      <c r="P17" s="990"/>
      <c r="Q17" s="990"/>
      <c r="R17" s="990"/>
      <c r="S17" s="990"/>
      <c r="T17" s="990"/>
      <c r="U17" s="990"/>
      <c r="V17" s="990"/>
      <c r="W17" s="990"/>
      <c r="X17" s="990"/>
      <c r="Y17" s="1004"/>
      <c r="Z17" s="1004"/>
      <c r="AA17" s="1004"/>
      <c r="AB17" s="1004"/>
      <c r="AC17" s="990"/>
      <c r="AD17" s="990"/>
      <c r="AE17" s="990"/>
      <c r="AF17" s="990"/>
      <c r="AG17" s="990"/>
      <c r="AH17" s="990"/>
      <c r="AI17" s="990"/>
      <c r="AJ17" s="990"/>
      <c r="AK17" s="990"/>
      <c r="AL17" s="990"/>
      <c r="AM17" s="990"/>
      <c r="AN17" s="990"/>
    </row>
    <row r="18" spans="1:40" ht="15.75" customHeight="1">
      <c r="A18" s="999"/>
      <c r="B18" s="1301" t="s">
        <v>2157</v>
      </c>
      <c r="C18" s="1301"/>
      <c r="D18" s="1301"/>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005"/>
      <c r="AJ18" s="990"/>
      <c r="AK18" s="990"/>
      <c r="AL18" s="990"/>
      <c r="AM18" s="990"/>
      <c r="AN18" s="990"/>
    </row>
    <row r="19" spans="1:40" ht="15" customHeight="1">
      <c r="A19" s="1006"/>
      <c r="B19" s="999"/>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1006"/>
      <c r="AJ19" s="990"/>
      <c r="AK19" s="990"/>
      <c r="AL19" s="990"/>
      <c r="AM19" s="990"/>
      <c r="AN19" s="990"/>
    </row>
    <row r="20" spans="1:40" ht="54.95" customHeight="1">
      <c r="A20" s="990"/>
      <c r="B20" s="990"/>
      <c r="C20" s="1297" t="s">
        <v>2158</v>
      </c>
      <c r="D20" s="1297"/>
      <c r="E20" s="1297"/>
      <c r="F20" s="1297"/>
      <c r="G20" s="1297"/>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990"/>
      <c r="AK20" s="990"/>
      <c r="AL20" s="990"/>
      <c r="AM20" s="990"/>
      <c r="AN20" s="990"/>
    </row>
    <row r="21" spans="1:40" ht="15.75" hidden="1">
      <c r="A21" s="1007"/>
      <c r="B21" s="1007"/>
      <c r="C21" s="1007"/>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90"/>
      <c r="AK21" s="990"/>
      <c r="AL21" s="990"/>
      <c r="AM21" s="990"/>
      <c r="AN21" s="990"/>
    </row>
    <row r="22" spans="1:40" ht="15.75" hidden="1">
      <c r="A22" s="1007"/>
      <c r="B22" s="1008"/>
      <c r="C22" s="1302" t="s">
        <v>2159</v>
      </c>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990"/>
      <c r="AK22" s="990"/>
      <c r="AL22" s="990"/>
      <c r="AM22" s="990"/>
      <c r="AN22" s="990"/>
    </row>
    <row r="23" spans="1:40" hidden="1">
      <c r="A23" s="1008"/>
      <c r="B23" s="1008"/>
      <c r="C23" s="1008"/>
      <c r="D23" s="1009"/>
      <c r="E23" s="1009"/>
      <c r="F23" s="1009"/>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990"/>
      <c r="AK23" s="990"/>
      <c r="AL23" s="990"/>
      <c r="AM23" s="990"/>
      <c r="AN23" s="990"/>
    </row>
    <row r="24" spans="1:40" hidden="1">
      <c r="A24" s="1008"/>
      <c r="B24" s="1008"/>
      <c r="C24" s="1010">
        <v>1</v>
      </c>
      <c r="D24" s="990"/>
      <c r="E24" s="1300" t="s">
        <v>2160</v>
      </c>
      <c r="F24" s="1300"/>
      <c r="G24" s="1300"/>
      <c r="H24" s="1300"/>
      <c r="I24" s="1300"/>
      <c r="J24" s="1300"/>
      <c r="K24" s="1300"/>
      <c r="L24" s="1300"/>
      <c r="M24" s="1300"/>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990"/>
      <c r="AK24" s="990"/>
      <c r="AL24" s="990"/>
      <c r="AM24" s="990"/>
      <c r="AN24" s="990"/>
    </row>
    <row r="25" spans="1:40" ht="15" customHeight="1">
      <c r="A25" s="1008"/>
      <c r="B25" s="1008"/>
      <c r="C25" s="1010">
        <v>2</v>
      </c>
      <c r="D25" s="990"/>
      <c r="E25" s="1300" t="s">
        <v>2161</v>
      </c>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990"/>
      <c r="AK25" s="990"/>
      <c r="AL25" s="990"/>
      <c r="AM25" s="990"/>
      <c r="AN25" s="990"/>
    </row>
    <row r="26" spans="1:40" ht="15" customHeight="1">
      <c r="A26" s="1008"/>
      <c r="B26" s="1008"/>
      <c r="C26" s="1010">
        <v>3</v>
      </c>
      <c r="D26" s="990"/>
      <c r="E26" s="1300" t="s">
        <v>2162</v>
      </c>
      <c r="F26" s="1300"/>
      <c r="G26" s="1300"/>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c r="AJ26" s="990"/>
      <c r="AK26" s="990"/>
      <c r="AL26" s="990"/>
      <c r="AM26" s="990"/>
      <c r="AN26" s="990"/>
    </row>
    <row r="27" spans="1:40" ht="15" customHeight="1">
      <c r="A27" s="1008"/>
      <c r="B27" s="1008"/>
      <c r="C27" s="1009">
        <v>4</v>
      </c>
      <c r="D27" s="990"/>
      <c r="E27" s="1300" t="s">
        <v>2163</v>
      </c>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300"/>
      <c r="AI27" s="1300"/>
      <c r="AJ27" s="990"/>
      <c r="AK27" s="990"/>
      <c r="AL27" s="990"/>
      <c r="AM27" s="990"/>
      <c r="AN27" s="990"/>
    </row>
    <row r="28" spans="1:40" ht="15" customHeight="1">
      <c r="A28" s="1008"/>
      <c r="B28" s="1008"/>
      <c r="C28" s="1009">
        <v>5</v>
      </c>
      <c r="D28" s="990"/>
      <c r="E28" s="1300" t="s">
        <v>2164</v>
      </c>
      <c r="F28" s="1300"/>
      <c r="G28" s="1300"/>
      <c r="H28" s="1300"/>
      <c r="I28" s="1300"/>
      <c r="J28" s="1300"/>
      <c r="K28" s="1300"/>
      <c r="L28" s="1300"/>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990"/>
      <c r="AK28" s="990"/>
      <c r="AL28" s="990"/>
      <c r="AM28" s="990"/>
      <c r="AN28" s="990"/>
    </row>
    <row r="29" spans="1:40" ht="15" customHeight="1">
      <c r="A29" s="1008"/>
      <c r="B29" s="1008"/>
      <c r="C29" s="1010">
        <v>6</v>
      </c>
      <c r="D29" s="990"/>
      <c r="E29" s="1300" t="s">
        <v>2165</v>
      </c>
      <c r="F29" s="1300"/>
      <c r="G29" s="1300"/>
      <c r="H29" s="1300"/>
      <c r="I29" s="1300"/>
      <c r="J29" s="1300"/>
      <c r="K29" s="1300"/>
      <c r="L29" s="1300"/>
      <c r="M29" s="1300"/>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990"/>
      <c r="AK29" s="990"/>
      <c r="AL29" s="990"/>
      <c r="AM29" s="990"/>
      <c r="AN29" s="990"/>
    </row>
    <row r="30" spans="1:40" ht="15" customHeight="1">
      <c r="A30" s="1008"/>
      <c r="B30" s="1008"/>
      <c r="C30" s="1010">
        <v>7</v>
      </c>
      <c r="D30" s="990"/>
      <c r="E30" s="1300" t="s">
        <v>2166</v>
      </c>
      <c r="F30" s="1300"/>
      <c r="G30" s="1300"/>
      <c r="H30" s="1300"/>
      <c r="I30" s="1300"/>
      <c r="J30" s="1300"/>
      <c r="K30" s="1300"/>
      <c r="L30" s="1300"/>
      <c r="M30" s="1300"/>
      <c r="N30" s="1300"/>
      <c r="O30" s="1300"/>
      <c r="P30" s="1300"/>
      <c r="Q30" s="1300"/>
      <c r="R30" s="1300"/>
      <c r="S30" s="1300"/>
      <c r="T30" s="1300"/>
      <c r="U30" s="1300"/>
      <c r="V30" s="1300"/>
      <c r="W30" s="1300"/>
      <c r="X30" s="1300"/>
      <c r="Y30" s="1300"/>
      <c r="Z30" s="1300"/>
      <c r="AA30" s="1300"/>
      <c r="AB30" s="1300"/>
      <c r="AC30" s="1300"/>
      <c r="AD30" s="1300"/>
      <c r="AE30" s="1300"/>
      <c r="AF30" s="1300"/>
      <c r="AG30" s="1300"/>
      <c r="AH30" s="1300"/>
      <c r="AI30" s="1300"/>
      <c r="AJ30" s="990"/>
      <c r="AK30" s="990"/>
      <c r="AL30" s="990"/>
      <c r="AM30" s="990"/>
      <c r="AN30" s="990"/>
    </row>
    <row r="31" spans="1:40" ht="15" customHeight="1">
      <c r="A31" s="1008"/>
      <c r="B31" s="1011"/>
      <c r="C31" s="1009">
        <v>8</v>
      </c>
      <c r="D31" s="990"/>
      <c r="E31" s="1300" t="s">
        <v>2167</v>
      </c>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0"/>
      <c r="AJ31" s="990"/>
      <c r="AK31" s="990"/>
      <c r="AL31" s="990"/>
      <c r="AM31" s="990"/>
      <c r="AN31" s="990"/>
    </row>
    <row r="32" spans="1:40" ht="15" customHeight="1">
      <c r="A32" s="1011"/>
      <c r="B32" s="990"/>
      <c r="C32" s="1012"/>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990"/>
      <c r="AK32" s="990"/>
      <c r="AL32" s="990"/>
      <c r="AM32" s="990"/>
      <c r="AN32" s="990"/>
    </row>
    <row r="33" spans="1:40" ht="30" customHeight="1">
      <c r="A33" s="990"/>
      <c r="B33" s="990"/>
      <c r="C33" s="1297" t="s">
        <v>2168</v>
      </c>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990"/>
      <c r="AK33" s="990"/>
      <c r="AL33" s="990"/>
      <c r="AM33" s="990"/>
      <c r="AN33" s="990"/>
    </row>
    <row r="34" spans="1:40" ht="30" customHeight="1">
      <c r="A34" s="990"/>
      <c r="B34" s="990"/>
      <c r="C34" s="1297" t="s">
        <v>2169</v>
      </c>
      <c r="D34" s="1297"/>
      <c r="E34" s="1297"/>
      <c r="F34" s="1297"/>
      <c r="G34" s="1297"/>
      <c r="H34" s="1297"/>
      <c r="I34" s="1297"/>
      <c r="J34" s="1297"/>
      <c r="K34" s="1297"/>
      <c r="L34" s="1297"/>
      <c r="M34" s="1297"/>
      <c r="N34" s="1297"/>
      <c r="O34" s="1297"/>
      <c r="P34" s="1297"/>
      <c r="Q34" s="1297"/>
      <c r="R34" s="1297"/>
      <c r="S34" s="1297"/>
      <c r="T34" s="1297"/>
      <c r="U34" s="1297"/>
      <c r="V34" s="1297"/>
      <c r="W34" s="1297"/>
      <c r="X34" s="1297"/>
      <c r="Y34" s="1297"/>
      <c r="Z34" s="1297"/>
      <c r="AA34" s="1297"/>
      <c r="AB34" s="1297"/>
      <c r="AC34" s="1297"/>
      <c r="AD34" s="1297"/>
      <c r="AE34" s="1297"/>
      <c r="AF34" s="1297"/>
      <c r="AG34" s="1297"/>
      <c r="AH34" s="1297"/>
      <c r="AI34" s="1297"/>
      <c r="AJ34" s="990"/>
      <c r="AK34" s="990"/>
      <c r="AL34" s="990"/>
      <c r="AM34" s="990"/>
      <c r="AN34" s="990"/>
    </row>
    <row r="35" spans="1:40" ht="15" customHeight="1">
      <c r="A35" s="990"/>
      <c r="B35" s="990"/>
      <c r="C35" s="1011"/>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990"/>
      <c r="AK35" s="990"/>
      <c r="AL35" s="990"/>
      <c r="AM35" s="990"/>
      <c r="AN35" s="990"/>
    </row>
    <row r="36" spans="1:40" ht="15" customHeight="1">
      <c r="A36" s="990"/>
      <c r="B36" s="990"/>
      <c r="C36" s="1298" t="s">
        <v>2170</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1298"/>
      <c r="AD36" s="1298"/>
      <c r="AE36" s="1298"/>
      <c r="AF36" s="1298"/>
      <c r="AG36" s="1298"/>
      <c r="AH36" s="1298"/>
      <c r="AI36" s="1298"/>
      <c r="AJ36" s="990"/>
      <c r="AK36" s="990"/>
      <c r="AL36" s="990"/>
      <c r="AM36" s="990"/>
      <c r="AN36" s="990"/>
    </row>
    <row r="37" spans="1:40" ht="15" customHeight="1">
      <c r="A37" s="990"/>
      <c r="B37" s="990"/>
      <c r="C37" s="1011"/>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990"/>
      <c r="AK37" s="990"/>
      <c r="AL37" s="990"/>
      <c r="AM37" s="990"/>
      <c r="AN37" s="990"/>
    </row>
    <row r="38" spans="1:40" ht="30" customHeight="1">
      <c r="A38" s="990"/>
      <c r="B38" s="990"/>
      <c r="C38" s="1299" t="s">
        <v>2171</v>
      </c>
      <c r="D38" s="1299"/>
      <c r="E38" s="1299"/>
      <c r="F38" s="1299"/>
      <c r="G38" s="1299"/>
      <c r="H38" s="1299"/>
      <c r="I38" s="1299"/>
      <c r="J38" s="1299"/>
      <c r="K38" s="1299"/>
      <c r="L38" s="1299"/>
      <c r="M38" s="1299"/>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990"/>
      <c r="AK38" s="990"/>
      <c r="AL38" s="990"/>
      <c r="AM38" s="990"/>
      <c r="AN38" s="990"/>
    </row>
    <row r="39" spans="1:40" ht="15" customHeight="1">
      <c r="A39" s="990"/>
      <c r="B39" s="990"/>
      <c r="C39" s="1011"/>
      <c r="D39" s="990"/>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990"/>
      <c r="AK39" s="990"/>
      <c r="AL39" s="990"/>
      <c r="AM39" s="990"/>
      <c r="AN39" s="990"/>
    </row>
    <row r="40" spans="1:40" ht="15" customHeight="1">
      <c r="A40" s="990"/>
      <c r="B40" s="990"/>
      <c r="C40" s="1011"/>
      <c r="D40" s="1016"/>
      <c r="E40" s="1011"/>
      <c r="F40" s="1017"/>
      <c r="G40" s="1017"/>
      <c r="H40" s="1017"/>
      <c r="I40" s="1017"/>
      <c r="J40" s="1017"/>
      <c r="K40" s="1017"/>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row>
    <row r="41" spans="1:40" ht="15" customHeight="1">
      <c r="A41" s="990"/>
      <c r="B41" s="1017"/>
      <c r="C41" s="1011"/>
      <c r="D41" s="1201" t="s">
        <v>2092</v>
      </c>
      <c r="E41" s="1201"/>
      <c r="F41" s="1201"/>
      <c r="G41" s="1201"/>
      <c r="H41" s="1201"/>
      <c r="I41" s="1201"/>
      <c r="J41" s="1201"/>
      <c r="K41" s="1201"/>
      <c r="L41" s="1201"/>
      <c r="M41" s="1201"/>
      <c r="N41" s="1201"/>
      <c r="O41" s="1201"/>
      <c r="P41" s="1201"/>
      <c r="Q41" s="990"/>
      <c r="R41" s="990"/>
      <c r="S41" s="990"/>
      <c r="T41" s="1018"/>
      <c r="U41" s="1018"/>
      <c r="V41" s="1018"/>
      <c r="W41" s="1018"/>
      <c r="X41" s="1018"/>
      <c r="Y41" s="1018"/>
      <c r="Z41" s="1019" t="s">
        <v>2112</v>
      </c>
      <c r="AA41" s="1018"/>
      <c r="AB41" s="1018"/>
      <c r="AC41" s="1018"/>
      <c r="AD41" s="1018"/>
      <c r="AE41" s="1018"/>
      <c r="AF41" s="1018"/>
      <c r="AG41" s="1018"/>
      <c r="AH41" s="1018"/>
      <c r="AI41" s="990"/>
      <c r="AJ41" s="990"/>
      <c r="AK41" s="990"/>
      <c r="AL41" s="990"/>
      <c r="AM41" s="990"/>
      <c r="AN41" s="990"/>
    </row>
    <row r="42" spans="1:40" ht="15" customHeight="1">
      <c r="A42" s="990"/>
      <c r="B42" s="1011"/>
      <c r="C42" s="1011"/>
      <c r="D42" s="1011"/>
      <c r="E42" s="1011"/>
      <c r="F42" s="1011"/>
      <c r="G42" s="990"/>
      <c r="H42" s="990"/>
      <c r="I42" s="990"/>
      <c r="J42" s="1017"/>
      <c r="K42" s="1017"/>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row>
    <row r="43" spans="1:40" ht="15"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row>
    <row r="44" spans="1:40" ht="15"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row>
    <row r="45" spans="1:40" ht="15"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row>
    <row r="46" spans="1:40" ht="15"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row>
    <row r="47" spans="1:40" ht="15" customHeight="1">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990"/>
      <c r="AK47" s="990"/>
      <c r="AL47" s="990"/>
      <c r="AM47" s="990"/>
      <c r="AN47" s="990"/>
    </row>
    <row r="48" spans="1:40" ht="15" customHeight="1">
      <c r="A48" s="990"/>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row>
    <row r="49" spans="1:40" ht="15"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row>
    <row r="50" spans="1:40" ht="15" customHeight="1">
      <c r="A50" s="990"/>
      <c r="B50" s="990"/>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row>
    <row r="51" spans="1:40" ht="15" customHeight="1">
      <c r="A51" s="990"/>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s="990"/>
      <c r="AJ51" s="990"/>
      <c r="AK51" s="990"/>
      <c r="AL51" s="990"/>
      <c r="AM51" s="990"/>
      <c r="AN51" s="990"/>
    </row>
    <row r="52" spans="1:40" ht="15" customHeight="1">
      <c r="A52" s="990"/>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row>
    <row r="53" spans="1:40" ht="15" customHeight="1">
      <c r="A53" s="990"/>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c r="AH53" s="990"/>
      <c r="AI53" s="990"/>
      <c r="AJ53" s="990"/>
      <c r="AK53" s="990"/>
      <c r="AL53" s="990"/>
      <c r="AM53" s="990"/>
      <c r="AN53" s="990"/>
    </row>
    <row r="54" spans="1:40" ht="15" customHeight="1">
      <c r="A54" s="990"/>
      <c r="B54" s="990"/>
      <c r="C54" s="990"/>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990"/>
      <c r="AH54" s="990"/>
      <c r="AI54" s="990"/>
      <c r="AJ54" s="990"/>
      <c r="AK54" s="990"/>
      <c r="AL54" s="990"/>
      <c r="AM54" s="990"/>
      <c r="AN54" s="990"/>
    </row>
    <row r="55" spans="1:40" ht="15" customHeight="1">
      <c r="A55" s="990"/>
      <c r="B55" s="990"/>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990"/>
      <c r="AK55" s="990"/>
      <c r="AL55" s="990"/>
      <c r="AM55" s="990"/>
      <c r="AN55" s="990"/>
    </row>
    <row r="56" spans="1:40" ht="15" customHeight="1">
      <c r="A56" s="990"/>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row>
    <row r="57" spans="1:40" ht="15" customHeight="1">
      <c r="A57" s="990"/>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row>
    <row r="58" spans="1:40" ht="15" customHeight="1">
      <c r="A58" s="990"/>
      <c r="B58" s="990"/>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0"/>
      <c r="AL58" s="990"/>
      <c r="AM58" s="990"/>
      <c r="AN58" s="990"/>
    </row>
    <row r="59" spans="1:40" ht="15" customHeight="1">
      <c r="A59" s="990"/>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row>
    <row r="60" spans="1:40" ht="15" customHeight="1">
      <c r="A60" s="990"/>
      <c r="B60" s="990"/>
      <c r="C60" s="990"/>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row>
    <row r="61" spans="1:40" ht="15" customHeight="1">
      <c r="A61" s="990"/>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row>
    <row r="62" spans="1:40" ht="15" customHeight="1">
      <c r="A62" s="990"/>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c r="AK62" s="990"/>
      <c r="AL62" s="990"/>
      <c r="AM62" s="990"/>
      <c r="AN62" s="990"/>
    </row>
    <row r="63" spans="1:40" ht="15" customHeight="1">
      <c r="A63" s="990"/>
      <c r="B63" s="99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row>
    <row r="64" spans="1:40" ht="15" customHeight="1">
      <c r="A64" s="990"/>
      <c r="B64" s="990"/>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row>
    <row r="65" spans="1:40" ht="15" customHeight="1">
      <c r="A65" s="990"/>
      <c r="B65" s="990"/>
      <c r="C65" s="990"/>
      <c r="D65" s="990"/>
      <c r="E65" s="990"/>
      <c r="F65" s="990"/>
      <c r="G65" s="990"/>
      <c r="H65" s="990"/>
      <c r="I65" s="990"/>
      <c r="J65" s="990"/>
      <c r="K65" s="990"/>
      <c r="L65" s="990"/>
      <c r="M65" s="990"/>
      <c r="N65" s="990"/>
      <c r="O65" s="990"/>
      <c r="P65" s="990"/>
      <c r="Q65" s="990"/>
      <c r="R65" s="990"/>
      <c r="S65" s="990"/>
      <c r="T65" s="990"/>
      <c r="U65" s="990"/>
      <c r="V65" s="990"/>
      <c r="W65" s="990"/>
      <c r="X65" s="990"/>
      <c r="Y65" s="990"/>
      <c r="Z65" s="990"/>
      <c r="AA65" s="990"/>
      <c r="AB65" s="990"/>
      <c r="AC65" s="990"/>
      <c r="AD65" s="990"/>
      <c r="AE65" s="990"/>
      <c r="AF65" s="990"/>
      <c r="AG65" s="990"/>
      <c r="AH65" s="990"/>
      <c r="AI65" s="990"/>
      <c r="AJ65" s="990"/>
      <c r="AK65" s="990"/>
      <c r="AL65" s="990"/>
      <c r="AM65" s="990"/>
      <c r="AN65" s="990"/>
    </row>
    <row r="66" spans="1:40" ht="15" customHeight="1">
      <c r="A66" s="990"/>
      <c r="B66" s="990"/>
      <c r="C66" s="990"/>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c r="AK66" s="990"/>
      <c r="AL66" s="990"/>
      <c r="AM66" s="990"/>
      <c r="AN66" s="990"/>
    </row>
    <row r="67" spans="1:40" ht="15" customHeight="1">
      <c r="A67" s="990"/>
      <c r="B67" s="990"/>
      <c r="C67" s="990"/>
      <c r="D67" s="990"/>
      <c r="E67" s="990"/>
      <c r="F67" s="990"/>
      <c r="G67" s="990"/>
      <c r="H67" s="990"/>
      <c r="I67" s="990"/>
      <c r="J67" s="990"/>
      <c r="K67" s="990"/>
      <c r="L67" s="990"/>
      <c r="M67" s="990"/>
      <c r="N67" s="990"/>
      <c r="O67" s="990"/>
      <c r="P67" s="990"/>
      <c r="Q67" s="990"/>
      <c r="R67" s="990"/>
      <c r="S67" s="990"/>
      <c r="T67" s="990"/>
      <c r="U67" s="990"/>
      <c r="V67" s="990"/>
      <c r="W67" s="990"/>
      <c r="X67" s="990"/>
      <c r="Y67" s="990"/>
      <c r="Z67" s="990"/>
      <c r="AA67" s="990"/>
      <c r="AB67" s="990"/>
      <c r="AC67" s="990"/>
      <c r="AD67" s="990"/>
      <c r="AE67" s="990"/>
      <c r="AF67" s="990"/>
      <c r="AG67" s="990"/>
      <c r="AH67" s="990"/>
      <c r="AI67" s="990"/>
      <c r="AJ67" s="990"/>
      <c r="AK67" s="990"/>
      <c r="AL67" s="990"/>
      <c r="AM67" s="990"/>
      <c r="AN67" s="990"/>
    </row>
    <row r="68" spans="1:40" ht="15" customHeight="1">
      <c r="A68" s="990"/>
      <c r="B68" s="990"/>
      <c r="C68" s="990"/>
      <c r="D68" s="990"/>
      <c r="E68" s="990"/>
      <c r="F68" s="990"/>
      <c r="G68" s="990"/>
      <c r="H68" s="990"/>
      <c r="I68" s="990"/>
      <c r="J68" s="990"/>
      <c r="K68" s="990"/>
      <c r="L68" s="990"/>
      <c r="M68" s="990"/>
      <c r="N68" s="990"/>
      <c r="O68" s="990"/>
      <c r="P68" s="990"/>
      <c r="Q68" s="990"/>
      <c r="R68" s="990"/>
      <c r="S68" s="990"/>
      <c r="T68" s="990"/>
      <c r="U68" s="990"/>
      <c r="V68" s="990"/>
      <c r="W68" s="990"/>
      <c r="X68" s="990"/>
      <c r="Y68" s="990"/>
      <c r="Z68" s="990"/>
      <c r="AA68" s="990"/>
      <c r="AB68" s="990"/>
      <c r="AC68" s="990"/>
      <c r="AD68" s="990"/>
      <c r="AE68" s="990"/>
      <c r="AF68" s="990"/>
      <c r="AG68" s="990"/>
      <c r="AH68" s="990"/>
      <c r="AI68" s="990"/>
      <c r="AJ68" s="990"/>
      <c r="AK68" s="990"/>
      <c r="AL68" s="990"/>
      <c r="AM68" s="990"/>
      <c r="AN68" s="990"/>
    </row>
    <row r="69" spans="1:40" ht="15" customHeight="1">
      <c r="A69" s="990"/>
      <c r="B69" s="990"/>
      <c r="C69" s="990"/>
      <c r="D69" s="990"/>
      <c r="E69" s="990"/>
      <c r="F69" s="990"/>
      <c r="G69" s="990"/>
      <c r="H69" s="990"/>
      <c r="I69" s="990"/>
      <c r="J69" s="990"/>
      <c r="K69" s="990"/>
      <c r="L69" s="990"/>
      <c r="M69" s="990"/>
      <c r="N69" s="990"/>
      <c r="O69" s="990"/>
      <c r="P69" s="990"/>
      <c r="Q69" s="990"/>
      <c r="R69" s="990"/>
      <c r="S69" s="990"/>
      <c r="T69" s="990"/>
      <c r="U69" s="990"/>
      <c r="V69" s="990"/>
      <c r="W69" s="990"/>
      <c r="X69" s="990"/>
      <c r="Y69" s="990"/>
      <c r="Z69" s="990"/>
      <c r="AA69" s="990"/>
      <c r="AB69" s="990"/>
      <c r="AC69" s="990"/>
      <c r="AD69" s="990"/>
      <c r="AE69" s="990"/>
      <c r="AF69" s="990"/>
      <c r="AG69" s="990"/>
      <c r="AH69" s="990"/>
      <c r="AI69" s="990"/>
      <c r="AJ69" s="990"/>
      <c r="AK69" s="990"/>
      <c r="AL69" s="990"/>
      <c r="AM69" s="990"/>
      <c r="AN69" s="990"/>
    </row>
    <row r="70" spans="1:40" ht="15" customHeight="1">
      <c r="A70" s="990"/>
      <c r="B70" s="990"/>
      <c r="C70" s="990"/>
      <c r="D70" s="990"/>
      <c r="E70" s="990"/>
      <c r="F70" s="990"/>
      <c r="G70" s="990"/>
      <c r="H70" s="990"/>
      <c r="I70" s="990"/>
      <c r="J70" s="990"/>
      <c r="K70" s="990"/>
      <c r="L70" s="990"/>
      <c r="M70" s="990"/>
      <c r="N70" s="990"/>
      <c r="O70" s="990"/>
      <c r="P70" s="990"/>
      <c r="Q70" s="990"/>
      <c r="R70" s="990"/>
      <c r="S70" s="990"/>
      <c r="T70" s="990"/>
      <c r="U70" s="990"/>
      <c r="V70" s="990"/>
      <c r="W70" s="990"/>
      <c r="X70" s="990"/>
      <c r="Y70" s="990"/>
      <c r="Z70" s="990"/>
      <c r="AA70" s="990"/>
      <c r="AB70" s="990"/>
      <c r="AC70" s="990"/>
      <c r="AD70" s="990"/>
      <c r="AE70" s="990"/>
      <c r="AF70" s="990"/>
      <c r="AG70" s="990"/>
      <c r="AH70" s="990"/>
      <c r="AI70" s="990"/>
      <c r="AJ70" s="990"/>
      <c r="AK70" s="990"/>
      <c r="AL70" s="990"/>
      <c r="AM70" s="990"/>
      <c r="AN70" s="990"/>
    </row>
    <row r="71" spans="1:40" ht="15" customHeight="1">
      <c r="A71" s="990"/>
      <c r="B71" s="990"/>
      <c r="C71" s="990"/>
      <c r="D71" s="990"/>
      <c r="E71" s="990"/>
      <c r="F71" s="990"/>
      <c r="G71" s="990"/>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row>
    <row r="72" spans="1:40" ht="15" customHeight="1">
      <c r="A72" s="990"/>
      <c r="B72" s="990"/>
      <c r="C72" s="990"/>
      <c r="D72" s="990"/>
      <c r="E72" s="990"/>
      <c r="F72" s="990"/>
      <c r="G72" s="990"/>
      <c r="H72" s="990"/>
      <c r="I72" s="990"/>
      <c r="J72" s="990"/>
      <c r="K72" s="990"/>
      <c r="L72" s="990"/>
      <c r="M72" s="990"/>
      <c r="N72" s="990"/>
      <c r="O72" s="990"/>
      <c r="P72" s="990"/>
      <c r="Q72" s="990"/>
      <c r="R72" s="990"/>
      <c r="S72" s="990"/>
      <c r="T72" s="990"/>
      <c r="U72" s="990"/>
      <c r="V72" s="990"/>
      <c r="W72" s="990"/>
      <c r="X72" s="990"/>
      <c r="Y72" s="990"/>
      <c r="Z72" s="990"/>
      <c r="AA72" s="990"/>
      <c r="AB72" s="990"/>
      <c r="AC72" s="990"/>
      <c r="AD72" s="990"/>
      <c r="AE72" s="990"/>
      <c r="AF72" s="990"/>
      <c r="AG72" s="990"/>
      <c r="AH72" s="990"/>
      <c r="AI72" s="990"/>
      <c r="AJ72" s="990"/>
      <c r="AK72" s="990"/>
      <c r="AL72" s="990"/>
      <c r="AM72" s="990"/>
      <c r="AN72" s="990"/>
    </row>
    <row r="73" spans="1:40" ht="15" customHeight="1">
      <c r="A73" s="990"/>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c r="AG73" s="990"/>
      <c r="AH73" s="990"/>
      <c r="AI73" s="990"/>
      <c r="AJ73" s="990"/>
      <c r="AK73" s="990"/>
      <c r="AL73" s="990"/>
      <c r="AM73" s="990"/>
      <c r="AN73" s="990"/>
    </row>
    <row r="74" spans="1:40" ht="15" customHeight="1">
      <c r="A74" s="990"/>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row>
    <row r="75" spans="1:40" ht="15"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row>
    <row r="76" spans="1:40" ht="15" customHeight="1">
      <c r="A76" s="990"/>
      <c r="B76" s="990"/>
      <c r="C76" s="990"/>
      <c r="D76" s="990"/>
      <c r="E76" s="990"/>
      <c r="F76" s="990"/>
      <c r="G76" s="990"/>
      <c r="H76" s="990"/>
      <c r="I76" s="990"/>
      <c r="J76" s="990"/>
      <c r="K76" s="990"/>
      <c r="L76" s="990"/>
      <c r="M76" s="990"/>
      <c r="N76" s="990"/>
      <c r="O76" s="990"/>
      <c r="P76" s="990"/>
      <c r="Q76" s="990"/>
      <c r="R76" s="990"/>
      <c r="S76" s="990"/>
      <c r="T76" s="990"/>
      <c r="U76" s="990"/>
      <c r="V76" s="990"/>
      <c r="W76" s="990"/>
      <c r="X76" s="990"/>
      <c r="Y76" s="990"/>
      <c r="Z76" s="990"/>
      <c r="AA76" s="990"/>
      <c r="AB76" s="990"/>
      <c r="AC76" s="990"/>
      <c r="AD76" s="990"/>
      <c r="AE76" s="990"/>
      <c r="AF76" s="990"/>
      <c r="AG76" s="990"/>
      <c r="AH76" s="990"/>
      <c r="AI76" s="990"/>
      <c r="AJ76" s="990"/>
      <c r="AK76" s="990"/>
      <c r="AL76" s="990"/>
      <c r="AM76" s="990"/>
      <c r="AN76" s="990"/>
    </row>
    <row r="77" spans="1:40" ht="15" customHeight="1">
      <c r="A77" s="990"/>
      <c r="B77" s="990"/>
      <c r="C77" s="990"/>
      <c r="D77" s="990"/>
      <c r="E77" s="990"/>
      <c r="F77" s="990"/>
      <c r="G77" s="990"/>
      <c r="H77" s="990"/>
      <c r="I77" s="990"/>
      <c r="J77" s="990"/>
      <c r="K77" s="990"/>
      <c r="L77" s="990"/>
      <c r="M77" s="990"/>
      <c r="N77" s="990"/>
      <c r="O77" s="990"/>
      <c r="P77" s="990"/>
      <c r="Q77" s="990"/>
      <c r="R77" s="990"/>
      <c r="S77" s="990"/>
      <c r="T77" s="990"/>
      <c r="U77" s="990"/>
      <c r="V77" s="990"/>
      <c r="W77" s="990"/>
      <c r="X77" s="990"/>
      <c r="Y77" s="990"/>
      <c r="Z77" s="990"/>
      <c r="AA77" s="990"/>
      <c r="AB77" s="990"/>
      <c r="AC77" s="990"/>
      <c r="AD77" s="990"/>
      <c r="AE77" s="990"/>
      <c r="AF77" s="990"/>
      <c r="AG77" s="990"/>
      <c r="AH77" s="990"/>
      <c r="AI77" s="990"/>
      <c r="AJ77" s="990"/>
      <c r="AK77" s="990"/>
      <c r="AL77" s="990"/>
      <c r="AM77" s="990"/>
      <c r="AN77" s="990"/>
    </row>
    <row r="78" spans="1:40" ht="15" customHeight="1">
      <c r="A78" s="990"/>
      <c r="B78" s="990"/>
      <c r="C78" s="990"/>
      <c r="D78" s="990"/>
      <c r="E78" s="990"/>
      <c r="F78" s="990"/>
      <c r="G78" s="990"/>
      <c r="H78" s="990"/>
      <c r="I78" s="990"/>
      <c r="J78" s="990"/>
      <c r="K78" s="990"/>
      <c r="L78" s="990"/>
      <c r="M78" s="990"/>
      <c r="N78" s="990"/>
      <c r="O78" s="990"/>
      <c r="P78" s="990"/>
      <c r="Q78" s="990"/>
      <c r="R78" s="990"/>
      <c r="S78" s="990"/>
      <c r="T78" s="990"/>
      <c r="U78" s="990"/>
      <c r="V78" s="990"/>
      <c r="W78" s="990"/>
      <c r="X78" s="990"/>
      <c r="Y78" s="990"/>
      <c r="Z78" s="990"/>
      <c r="AA78" s="990"/>
      <c r="AB78" s="990"/>
      <c r="AC78" s="990"/>
      <c r="AD78" s="990"/>
      <c r="AE78" s="990"/>
      <c r="AF78" s="990"/>
      <c r="AG78" s="990"/>
      <c r="AH78" s="990"/>
      <c r="AI78" s="990"/>
      <c r="AJ78" s="990"/>
      <c r="AK78" s="990"/>
      <c r="AL78" s="990"/>
      <c r="AM78" s="990"/>
      <c r="AN78" s="990"/>
    </row>
    <row r="79" spans="1:40" ht="15" customHeight="1">
      <c r="A79" s="990"/>
      <c r="B79" s="990"/>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c r="AK79" s="990"/>
      <c r="AL79" s="990"/>
      <c r="AM79" s="990"/>
      <c r="AN79" s="990"/>
    </row>
    <row r="80" spans="1:40" ht="15" customHeight="1">
      <c r="A80" s="990"/>
      <c r="B80" s="990"/>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K80" s="990"/>
      <c r="AL80" s="990"/>
      <c r="AM80" s="990"/>
      <c r="AN80" s="990"/>
    </row>
    <row r="81" spans="1:40" ht="15" customHeight="1">
      <c r="A81" s="990"/>
      <c r="B81" s="990"/>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row>
    <row r="82" spans="1:40" ht="15" customHeight="1">
      <c r="A82" s="990"/>
      <c r="B82" s="990"/>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row>
    <row r="83" spans="1:40" ht="15" customHeight="1">
      <c r="A83" s="990"/>
      <c r="B83" s="990"/>
      <c r="C83" s="990"/>
      <c r="D83" s="990"/>
      <c r="E83" s="990"/>
      <c r="F83" s="990"/>
      <c r="G83" s="990"/>
      <c r="H83" s="990"/>
      <c r="I83" s="990"/>
      <c r="J83" s="990"/>
      <c r="K83" s="990"/>
      <c r="L83" s="990"/>
      <c r="M83" s="990"/>
      <c r="N83" s="990"/>
      <c r="O83" s="990"/>
      <c r="P83" s="990"/>
      <c r="Q83" s="990"/>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row>
    <row r="84" spans="1:40" ht="15" customHeight="1">
      <c r="A84" s="990"/>
      <c r="B84" s="990"/>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row>
    <row r="85" spans="1:40" ht="15" customHeight="1">
      <c r="A85" s="990"/>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row>
    <row r="86" spans="1:40" ht="15"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row>
    <row r="87" spans="1:40" ht="15" customHeight="1">
      <c r="A87" s="990"/>
      <c r="B87" s="990"/>
      <c r="C87" s="990"/>
      <c r="D87" s="990"/>
      <c r="E87" s="990"/>
      <c r="F87" s="990"/>
      <c r="G87" s="990"/>
      <c r="H87" s="990"/>
      <c r="I87" s="990"/>
      <c r="J87" s="990"/>
      <c r="K87" s="990"/>
      <c r="L87" s="990"/>
      <c r="M87" s="990"/>
      <c r="N87" s="990"/>
      <c r="O87" s="990"/>
      <c r="P87" s="990"/>
      <c r="Q87" s="990"/>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row>
    <row r="88" spans="1:40" ht="15" customHeight="1">
      <c r="A88" s="990"/>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row>
    <row r="89" spans="1:40" ht="15"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row>
    <row r="90" spans="1:40" ht="15" customHeight="1">
      <c r="A90" s="990"/>
      <c r="B90" s="990"/>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K90" s="990"/>
      <c r="AL90" s="990"/>
      <c r="AM90" s="990"/>
      <c r="AN90" s="990"/>
    </row>
    <row r="91" spans="1:40" ht="15" customHeight="1">
      <c r="A91" s="990"/>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row>
    <row r="92" spans="1:40" ht="1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row>
    <row r="93" spans="1:40" ht="1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row>
    <row r="94" spans="1:40" ht="1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row>
    <row r="95" spans="1:40" ht="1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row>
    <row r="96" spans="1:40" ht="1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row>
    <row r="97" spans="1:40" ht="1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row>
    <row r="98" spans="1:40" ht="1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row>
    <row r="99" spans="1:40" ht="1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row>
    <row r="100" spans="1:40" ht="1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row>
  </sheetData>
  <mergeCells count="17">
    <mergeCell ref="E31:AI31"/>
    <mergeCell ref="S13:AC13"/>
    <mergeCell ref="B18:AH18"/>
    <mergeCell ref="C20:AI20"/>
    <mergeCell ref="C22:AI22"/>
    <mergeCell ref="E24:AI24"/>
    <mergeCell ref="E25:AI25"/>
    <mergeCell ref="E26:AI26"/>
    <mergeCell ref="E27:AI27"/>
    <mergeCell ref="E28:AI28"/>
    <mergeCell ref="E29:AI29"/>
    <mergeCell ref="E30:AI30"/>
    <mergeCell ref="C33:AI33"/>
    <mergeCell ref="C34:AI34"/>
    <mergeCell ref="C36:AI36"/>
    <mergeCell ref="C38:AI38"/>
    <mergeCell ref="D41:P4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83C1-A833-41AC-811F-9F6EAF467EFD}">
  <sheetPr codeName="Foglio27"/>
  <dimension ref="A1:AN100"/>
  <sheetViews>
    <sheetView workbookViewId="0"/>
  </sheetViews>
  <sheetFormatPr defaultRowHeight="15"/>
  <cols>
    <col min="1" max="35" width="2.7109375" customWidth="1"/>
  </cols>
  <sheetData>
    <row r="1" spans="1:40" ht="9.9499999999999993" customHeight="1">
      <c r="A1" s="1020"/>
      <c r="B1" s="833" t="s">
        <v>2061</v>
      </c>
      <c r="C1" s="834"/>
      <c r="D1" s="834"/>
      <c r="E1" s="834"/>
      <c r="F1" s="834"/>
      <c r="G1" s="834"/>
      <c r="H1" s="834"/>
      <c r="I1" s="834"/>
      <c r="J1" s="834"/>
      <c r="K1" s="834"/>
      <c r="L1" s="834"/>
      <c r="M1" s="834"/>
      <c r="N1" s="835"/>
      <c r="O1" s="835"/>
      <c r="P1" s="835"/>
      <c r="Q1" s="835"/>
      <c r="R1" s="835"/>
      <c r="S1" s="835"/>
      <c r="T1" s="835"/>
      <c r="U1" s="835"/>
      <c r="V1" s="835"/>
      <c r="W1" s="1020"/>
      <c r="X1" s="836"/>
      <c r="Y1" s="836"/>
      <c r="Z1" s="836"/>
      <c r="AA1" s="836"/>
      <c r="AB1" s="836"/>
      <c r="AC1" s="836"/>
      <c r="AD1" s="836"/>
      <c r="AE1" s="836"/>
      <c r="AF1" s="836"/>
      <c r="AG1" s="836"/>
      <c r="AH1" s="837" t="s">
        <v>2062</v>
      </c>
      <c r="AI1" s="836"/>
      <c r="AJ1" s="838"/>
      <c r="AK1" s="1020"/>
      <c r="AL1" s="1020"/>
      <c r="AM1" s="1020"/>
      <c r="AN1" s="1020"/>
    </row>
    <row r="2" spans="1:40" ht="9.9499999999999993" customHeight="1">
      <c r="A2" s="1020"/>
      <c r="B2" s="833" t="s">
        <v>2062</v>
      </c>
      <c r="C2" s="834"/>
      <c r="D2" s="834"/>
      <c r="E2" s="834"/>
      <c r="F2" s="834"/>
      <c r="G2" s="834"/>
      <c r="H2" s="834"/>
      <c r="I2" s="834"/>
      <c r="J2" s="834"/>
      <c r="K2" s="834"/>
      <c r="L2" s="834"/>
      <c r="M2" s="834"/>
      <c r="N2" s="835"/>
      <c r="O2" s="835"/>
      <c r="P2" s="835"/>
      <c r="Q2" s="835"/>
      <c r="R2" s="835"/>
      <c r="S2" s="835"/>
      <c r="T2" s="835"/>
      <c r="U2" s="835"/>
      <c r="V2" s="835"/>
      <c r="W2" s="1020"/>
      <c r="X2" s="836"/>
      <c r="Y2" s="836"/>
      <c r="Z2" s="836"/>
      <c r="AA2" s="836"/>
      <c r="AB2" s="836"/>
      <c r="AC2" s="836"/>
      <c r="AD2" s="836"/>
      <c r="AE2" s="836"/>
      <c r="AF2" s="836"/>
      <c r="AG2" s="836"/>
      <c r="AH2" s="837" t="s">
        <v>2063</v>
      </c>
      <c r="AI2" s="836"/>
      <c r="AJ2" s="838"/>
      <c r="AK2" s="1020"/>
      <c r="AL2" s="1020"/>
      <c r="AM2" s="1020"/>
      <c r="AN2" s="1020"/>
    </row>
    <row r="3" spans="1:40" ht="9.9499999999999993" customHeight="1">
      <c r="A3" s="1020"/>
      <c r="B3" s="833" t="s">
        <v>2064</v>
      </c>
      <c r="C3" s="767"/>
      <c r="D3" s="767"/>
      <c r="E3" s="767"/>
      <c r="F3" s="767"/>
      <c r="G3" s="767"/>
      <c r="H3" s="767"/>
      <c r="I3" s="767"/>
      <c r="J3" s="767"/>
      <c r="K3" s="767"/>
      <c r="L3" s="767"/>
      <c r="M3" s="767"/>
      <c r="N3" s="835"/>
      <c r="O3" s="835"/>
      <c r="P3" s="835"/>
      <c r="Q3" s="835"/>
      <c r="R3" s="835"/>
      <c r="S3" s="835"/>
      <c r="T3" s="835"/>
      <c r="U3" s="835"/>
      <c r="V3" s="835"/>
      <c r="W3" s="1020"/>
      <c r="X3" s="836"/>
      <c r="Y3" s="836"/>
      <c r="Z3" s="836"/>
      <c r="AA3" s="836"/>
      <c r="AB3" s="836"/>
      <c r="AC3" s="836"/>
      <c r="AD3" s="836"/>
      <c r="AE3" s="836"/>
      <c r="AF3" s="836"/>
      <c r="AG3" s="836"/>
      <c r="AH3" s="837" t="s">
        <v>2065</v>
      </c>
      <c r="AI3" s="836"/>
      <c r="AJ3" s="838"/>
      <c r="AK3" s="1020"/>
      <c r="AL3" s="1020"/>
      <c r="AM3" s="1020"/>
      <c r="AN3" s="1020"/>
    </row>
    <row r="4" spans="1:40" ht="9.9499999999999993" customHeight="1">
      <c r="A4" s="1020"/>
      <c r="B4" s="833" t="s">
        <v>2066</v>
      </c>
      <c r="C4" s="767"/>
      <c r="D4" s="767"/>
      <c r="E4" s="767"/>
      <c r="F4" s="767"/>
      <c r="G4" s="767"/>
      <c r="H4" s="767"/>
      <c r="I4" s="767"/>
      <c r="J4" s="767"/>
      <c r="K4" s="767"/>
      <c r="L4" s="767"/>
      <c r="M4" s="767"/>
      <c r="N4" s="835"/>
      <c r="O4" s="835"/>
      <c r="P4" s="835"/>
      <c r="Q4" s="835"/>
      <c r="R4" s="835"/>
      <c r="S4" s="835"/>
      <c r="T4" s="835"/>
      <c r="U4" s="835"/>
      <c r="V4" s="835"/>
      <c r="W4" s="1020"/>
      <c r="X4" s="836"/>
      <c r="Y4" s="836"/>
      <c r="Z4" s="836"/>
      <c r="AA4" s="836"/>
      <c r="AB4" s="836"/>
      <c r="AC4" s="836"/>
      <c r="AD4" s="836"/>
      <c r="AE4" s="836"/>
      <c r="AF4" s="836"/>
      <c r="AG4" s="836"/>
      <c r="AH4" s="837" t="s">
        <v>2067</v>
      </c>
      <c r="AI4" s="836"/>
      <c r="AJ4" s="838"/>
      <c r="AK4" s="1020"/>
      <c r="AL4" s="1020"/>
      <c r="AM4" s="1020"/>
      <c r="AN4" s="1020"/>
    </row>
    <row r="5" spans="1:40" ht="9.9499999999999993" customHeight="1">
      <c r="A5" s="1020"/>
      <c r="B5" s="833"/>
      <c r="C5" s="767"/>
      <c r="D5" s="767"/>
      <c r="E5" s="767"/>
      <c r="F5" s="767"/>
      <c r="G5" s="767"/>
      <c r="H5" s="767"/>
      <c r="I5" s="767"/>
      <c r="J5" s="767"/>
      <c r="K5" s="767"/>
      <c r="L5" s="767"/>
      <c r="M5" s="767"/>
      <c r="N5" s="835"/>
      <c r="O5" s="835"/>
      <c r="P5" s="835"/>
      <c r="Q5" s="835"/>
      <c r="R5" s="835"/>
      <c r="S5" s="835"/>
      <c r="T5" s="835"/>
      <c r="U5" s="835"/>
      <c r="V5" s="835"/>
      <c r="W5" s="1020"/>
      <c r="X5" s="836"/>
      <c r="Y5" s="836"/>
      <c r="Z5" s="836"/>
      <c r="AA5" s="836"/>
      <c r="AB5" s="836"/>
      <c r="AC5" s="836"/>
      <c r="AD5" s="836"/>
      <c r="AE5" s="836"/>
      <c r="AF5" s="836"/>
      <c r="AG5" s="836"/>
      <c r="AH5" s="837" t="s">
        <v>2068</v>
      </c>
      <c r="AI5" s="836"/>
      <c r="AJ5" s="838"/>
      <c r="AK5" s="1020"/>
      <c r="AL5" s="1020"/>
      <c r="AM5" s="1020"/>
      <c r="AN5" s="1020"/>
    </row>
    <row r="6" spans="1:40" ht="9.9499999999999993" customHeight="1">
      <c r="A6" s="1020"/>
      <c r="B6" s="766"/>
      <c r="C6" s="767"/>
      <c r="D6" s="767"/>
      <c r="E6" s="767"/>
      <c r="F6" s="767"/>
      <c r="G6" s="767"/>
      <c r="H6" s="767"/>
      <c r="I6" s="767"/>
      <c r="J6" s="767"/>
      <c r="K6" s="767"/>
      <c r="L6" s="767"/>
      <c r="M6" s="767"/>
      <c r="N6" s="835"/>
      <c r="O6" s="835"/>
      <c r="P6" s="835"/>
      <c r="Q6" s="835"/>
      <c r="R6" s="835"/>
      <c r="S6" s="835"/>
      <c r="T6" s="835"/>
      <c r="U6" s="835"/>
      <c r="V6" s="835"/>
      <c r="W6" s="1020"/>
      <c r="X6" s="897"/>
      <c r="Y6" s="897"/>
      <c r="Z6" s="897"/>
      <c r="AA6" s="897"/>
      <c r="AB6" s="897"/>
      <c r="AC6" s="897"/>
      <c r="AD6" s="897"/>
      <c r="AE6" s="897"/>
      <c r="AF6" s="897"/>
      <c r="AG6" s="897"/>
      <c r="AH6" s="837" t="s">
        <v>2069</v>
      </c>
      <c r="AI6" s="897"/>
      <c r="AJ6" s="838"/>
      <c r="AK6" s="1020"/>
      <c r="AL6" s="1020"/>
      <c r="AM6" s="1020"/>
      <c r="AN6" s="1020"/>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1020"/>
      <c r="AK7" s="1020"/>
      <c r="AL7" s="1020"/>
      <c r="AM7" s="1020"/>
      <c r="AN7" s="1020"/>
    </row>
    <row r="8" spans="1:40" ht="15.75" customHeight="1">
      <c r="A8" s="1021"/>
      <c r="B8" s="1021"/>
      <c r="C8" s="1021"/>
      <c r="D8" s="1021"/>
      <c r="E8" s="1022"/>
      <c r="F8" s="1021"/>
      <c r="G8" s="1021"/>
      <c r="H8" s="1021"/>
      <c r="I8" s="1021"/>
      <c r="J8" s="1020"/>
      <c r="K8" s="1020"/>
      <c r="L8" s="1020"/>
      <c r="M8" s="1020"/>
      <c r="N8" s="1020"/>
      <c r="O8" s="1020"/>
      <c r="P8" s="1020"/>
      <c r="Q8" s="1020"/>
      <c r="R8" s="1020"/>
      <c r="S8" s="1023"/>
      <c r="T8" s="1020"/>
      <c r="U8" s="1020"/>
      <c r="V8" s="1020"/>
      <c r="W8" s="1020"/>
      <c r="X8" s="1020"/>
      <c r="Y8" s="1020"/>
      <c r="Z8" s="1020"/>
      <c r="AA8" s="1020"/>
      <c r="AB8" s="1020"/>
      <c r="AC8" s="1020"/>
      <c r="AD8" s="1020"/>
      <c r="AE8" s="1020"/>
      <c r="AF8" s="1020"/>
      <c r="AG8" s="1020"/>
      <c r="AH8" s="1020"/>
      <c r="AI8" s="1020"/>
      <c r="AJ8" s="1020"/>
      <c r="AK8" s="1020"/>
      <c r="AL8" s="1020"/>
      <c r="AM8" s="1020"/>
      <c r="AN8" s="1020"/>
    </row>
    <row r="9" spans="1:40" ht="15.75" customHeight="1">
      <c r="A9" s="1021"/>
      <c r="B9" s="1021"/>
      <c r="C9" s="1021"/>
      <c r="D9" s="1021"/>
      <c r="E9" s="1022"/>
      <c r="F9" s="1021"/>
      <c r="G9" s="1021"/>
      <c r="H9" s="1021"/>
      <c r="I9" s="1021"/>
      <c r="J9" s="1020"/>
      <c r="K9" s="1020"/>
      <c r="L9" s="1020"/>
      <c r="M9" s="1020"/>
      <c r="N9" s="1020"/>
      <c r="O9" s="1020"/>
      <c r="P9" s="1020"/>
      <c r="Q9" s="1020"/>
      <c r="R9" s="1020"/>
      <c r="S9" s="840" t="s">
        <v>2070</v>
      </c>
      <c r="T9" s="840"/>
      <c r="U9" s="840"/>
      <c r="V9" s="840"/>
      <c r="W9" s="840"/>
      <c r="X9" s="840"/>
      <c r="Y9" s="840"/>
      <c r="Z9" s="840"/>
      <c r="AA9" s="840"/>
      <c r="AB9" s="840"/>
      <c r="AC9" s="840"/>
      <c r="AD9" s="1020"/>
      <c r="AE9" s="1020"/>
      <c r="AF9" s="1020"/>
      <c r="AG9" s="1020"/>
      <c r="AH9" s="1020"/>
      <c r="AI9" s="1020"/>
      <c r="AJ9" s="1020"/>
      <c r="AK9" s="1020"/>
      <c r="AL9" s="1020"/>
      <c r="AM9" s="1020"/>
      <c r="AN9" s="1020"/>
    </row>
    <row r="10" spans="1:40" ht="15.75" customHeight="1">
      <c r="A10" s="1024"/>
      <c r="B10" s="1024"/>
      <c r="C10" s="1024"/>
      <c r="D10" s="1024"/>
      <c r="E10" s="1020"/>
      <c r="F10" s="1025"/>
      <c r="G10" s="1025"/>
      <c r="H10" s="1025"/>
      <c r="I10" s="1025"/>
      <c r="J10" s="1020"/>
      <c r="K10" s="1020"/>
      <c r="L10" s="1020"/>
      <c r="M10" s="1020"/>
      <c r="N10" s="1020"/>
      <c r="O10" s="1020"/>
      <c r="P10" s="1020"/>
      <c r="Q10" s="1020"/>
      <c r="R10" s="1020"/>
      <c r="S10" s="842" t="s">
        <v>2071</v>
      </c>
      <c r="T10" s="840"/>
      <c r="U10" s="840"/>
      <c r="V10" s="840"/>
      <c r="W10" s="840"/>
      <c r="X10" s="840"/>
      <c r="Y10" s="840"/>
      <c r="Z10" s="840"/>
      <c r="AA10" s="840"/>
      <c r="AB10" s="840"/>
      <c r="AC10" s="840"/>
      <c r="AD10" s="1020"/>
      <c r="AE10" s="1020"/>
      <c r="AF10" s="1020"/>
      <c r="AG10" s="1020"/>
      <c r="AH10" s="1020"/>
      <c r="AI10" s="1020"/>
      <c r="AJ10" s="1020"/>
      <c r="AK10" s="1020"/>
      <c r="AL10" s="1020"/>
      <c r="AM10" s="1020"/>
      <c r="AN10" s="1020"/>
    </row>
    <row r="11" spans="1:40" ht="15.75" customHeight="1">
      <c r="A11" s="1024"/>
      <c r="B11" s="1024"/>
      <c r="C11" s="1024"/>
      <c r="D11" s="1024"/>
      <c r="E11" s="1024"/>
      <c r="F11" s="1026"/>
      <c r="G11" s="1026"/>
      <c r="H11" s="1026"/>
      <c r="I11" s="1026"/>
      <c r="J11" s="1020"/>
      <c r="K11" s="1020"/>
      <c r="L11" s="1020"/>
      <c r="M11" s="1020"/>
      <c r="N11" s="1020"/>
      <c r="O11" s="1020"/>
      <c r="P11" s="1020"/>
      <c r="Q11" s="1020"/>
      <c r="R11" s="1020"/>
      <c r="S11" s="840" t="s">
        <v>2072</v>
      </c>
      <c r="T11" s="840"/>
      <c r="U11" s="840"/>
      <c r="V11" s="840"/>
      <c r="W11" s="840"/>
      <c r="X11" s="840"/>
      <c r="Y11" s="840"/>
      <c r="Z11" s="840"/>
      <c r="AA11" s="840"/>
      <c r="AB11" s="840"/>
      <c r="AC11" s="840"/>
      <c r="AD11" s="1020"/>
      <c r="AE11" s="1020"/>
      <c r="AF11" s="1020"/>
      <c r="AG11" s="1020"/>
      <c r="AH11" s="1020"/>
      <c r="AI11" s="1020"/>
      <c r="AJ11" s="1020"/>
      <c r="AK11" s="1020"/>
      <c r="AL11" s="1020"/>
      <c r="AM11" s="1020"/>
      <c r="AN11" s="1020"/>
    </row>
    <row r="12" spans="1:40" ht="15.75" customHeight="1">
      <c r="A12" s="1024"/>
      <c r="B12" s="1024"/>
      <c r="C12" s="1024"/>
      <c r="D12" s="1024"/>
      <c r="E12" s="1024"/>
      <c r="F12" s="1027"/>
      <c r="G12" s="1027"/>
      <c r="H12" s="1027"/>
      <c r="I12" s="1027"/>
      <c r="J12" s="1020"/>
      <c r="K12" s="1020"/>
      <c r="L12" s="1020"/>
      <c r="M12" s="1020"/>
      <c r="N12" s="1020"/>
      <c r="O12" s="1020"/>
      <c r="P12" s="1020"/>
      <c r="Q12" s="1020"/>
      <c r="R12" s="1020"/>
      <c r="S12" s="840" t="s">
        <v>2073</v>
      </c>
      <c r="T12" s="840"/>
      <c r="U12" s="840"/>
      <c r="V12" s="840"/>
      <c r="W12" s="840"/>
      <c r="X12" s="840"/>
      <c r="Y12" s="840"/>
      <c r="Z12" s="840"/>
      <c r="AA12" s="840"/>
      <c r="AB12" s="840"/>
      <c r="AC12" s="840"/>
      <c r="AD12" s="1020"/>
      <c r="AE12" s="1020"/>
      <c r="AF12" s="1020"/>
      <c r="AG12" s="1020"/>
      <c r="AH12" s="1020"/>
      <c r="AI12" s="1020"/>
      <c r="AJ12" s="1020"/>
      <c r="AK12" s="1020"/>
      <c r="AL12" s="1020"/>
      <c r="AM12" s="1020"/>
      <c r="AN12" s="1020"/>
    </row>
    <row r="13" spans="1:40" ht="15.75" customHeight="1">
      <c r="A13" s="1024"/>
      <c r="B13" s="1024"/>
      <c r="C13" s="1024"/>
      <c r="D13" s="1024"/>
      <c r="E13" s="1024"/>
      <c r="F13" s="1026"/>
      <c r="G13" s="1026"/>
      <c r="H13" s="1026"/>
      <c r="I13" s="1026"/>
      <c r="J13" s="1020"/>
      <c r="K13" s="1020"/>
      <c r="L13" s="1020"/>
      <c r="M13" s="1020"/>
      <c r="N13" s="1020"/>
      <c r="O13" s="1020"/>
      <c r="P13" s="1020"/>
      <c r="Q13" s="1020"/>
      <c r="R13" s="1020"/>
      <c r="S13" s="1240" t="s">
        <v>2074</v>
      </c>
      <c r="T13" s="1240"/>
      <c r="U13" s="1240"/>
      <c r="V13" s="1240"/>
      <c r="W13" s="1240"/>
      <c r="X13" s="1240"/>
      <c r="Y13" s="1240"/>
      <c r="Z13" s="1240"/>
      <c r="AA13" s="1240"/>
      <c r="AB13" s="1240"/>
      <c r="AC13" s="1240"/>
      <c r="AD13" s="1020"/>
      <c r="AE13" s="1020"/>
      <c r="AF13" s="1020"/>
      <c r="AG13" s="1020"/>
      <c r="AH13" s="1020"/>
      <c r="AI13" s="1020"/>
      <c r="AJ13" s="1020"/>
      <c r="AK13" s="1020"/>
      <c r="AL13" s="1020"/>
      <c r="AM13" s="1020"/>
      <c r="AN13" s="1020"/>
    </row>
    <row r="14" spans="1:40" ht="15.75" customHeight="1">
      <c r="A14" s="1024"/>
      <c r="B14" s="1024"/>
      <c r="C14" s="1024"/>
      <c r="D14" s="1024"/>
      <c r="E14" s="1024"/>
      <c r="F14" s="1026"/>
      <c r="G14" s="1026"/>
      <c r="H14" s="1026"/>
      <c r="I14" s="1026"/>
      <c r="J14" s="1020"/>
      <c r="K14" s="1020"/>
      <c r="L14" s="1020"/>
      <c r="M14" s="1020"/>
      <c r="N14" s="1020"/>
      <c r="O14" s="1020"/>
      <c r="P14" s="1020"/>
      <c r="Q14" s="1020"/>
      <c r="R14" s="1020"/>
      <c r="S14" s="779" t="s">
        <v>2075</v>
      </c>
      <c r="T14" s="779"/>
      <c r="U14" s="779"/>
      <c r="V14" s="779"/>
      <c r="W14" s="779"/>
      <c r="X14" s="780"/>
      <c r="Y14" s="780"/>
      <c r="Z14" s="780"/>
      <c r="AA14" s="779"/>
      <c r="AB14" s="779"/>
      <c r="AC14" s="779"/>
      <c r="AD14" s="1020"/>
      <c r="AE14" s="1020"/>
      <c r="AF14" s="1020"/>
      <c r="AG14" s="1020"/>
      <c r="AH14" s="1020"/>
      <c r="AI14" s="1020"/>
      <c r="AJ14" s="1020"/>
      <c r="AK14" s="1020"/>
      <c r="AL14" s="1020"/>
      <c r="AM14" s="1020"/>
      <c r="AN14" s="1020"/>
    </row>
    <row r="15" spans="1:40" ht="15.75" customHeight="1">
      <c r="A15" s="1024"/>
      <c r="B15" s="1024"/>
      <c r="C15" s="1024"/>
      <c r="D15" s="1024"/>
      <c r="E15" s="1024"/>
      <c r="F15" s="1026"/>
      <c r="G15" s="1026"/>
      <c r="H15" s="1026"/>
      <c r="I15" s="1026"/>
      <c r="J15" s="1020"/>
      <c r="K15" s="1020"/>
      <c r="L15" s="1020"/>
      <c r="M15" s="1020"/>
      <c r="N15" s="1020"/>
      <c r="O15" s="1020"/>
      <c r="P15" s="1020"/>
      <c r="Q15" s="1020"/>
      <c r="R15" s="1020"/>
      <c r="S15" s="1020"/>
      <c r="T15" s="1020"/>
      <c r="U15" s="1020"/>
      <c r="V15" s="1020"/>
      <c r="W15" s="1020"/>
      <c r="X15" s="1020"/>
      <c r="Y15" s="1028"/>
      <c r="Z15" s="1028"/>
      <c r="AA15" s="1028"/>
      <c r="AB15" s="1028"/>
      <c r="AC15" s="1020"/>
      <c r="AD15" s="1020"/>
      <c r="AE15" s="1020"/>
      <c r="AF15" s="1020"/>
      <c r="AG15" s="1020"/>
      <c r="AH15" s="1020"/>
      <c r="AI15" s="1020"/>
      <c r="AJ15" s="1020"/>
      <c r="AK15" s="1020"/>
      <c r="AL15" s="1020"/>
      <c r="AM15" s="1020"/>
      <c r="AN15" s="1020"/>
    </row>
    <row r="16" spans="1:40" ht="15.75" customHeight="1">
      <c r="A16" s="1024"/>
      <c r="B16" s="1024"/>
      <c r="C16" s="1024"/>
      <c r="D16" s="1024"/>
      <c r="E16" s="1024"/>
      <c r="F16" s="1026"/>
      <c r="G16" s="1026"/>
      <c r="H16" s="1026"/>
      <c r="I16" s="1026"/>
      <c r="J16" s="1020"/>
      <c r="K16" s="1020"/>
      <c r="L16" s="1020"/>
      <c r="M16" s="1020"/>
      <c r="N16" s="1020"/>
      <c r="O16" s="1020"/>
      <c r="P16" s="1020"/>
      <c r="Q16" s="1020"/>
      <c r="R16" s="1020"/>
      <c r="S16" s="1020"/>
      <c r="T16" s="1020"/>
      <c r="U16" s="1020"/>
      <c r="V16" s="1020"/>
      <c r="W16" s="1020"/>
      <c r="X16" s="1020"/>
      <c r="Y16" s="1023"/>
      <c r="Z16" s="1023"/>
      <c r="AA16" s="1023"/>
      <c r="AB16" s="1023"/>
      <c r="AC16" s="1020"/>
      <c r="AD16" s="1020"/>
      <c r="AE16" s="1020"/>
      <c r="AF16" s="1020"/>
      <c r="AG16" s="1020"/>
      <c r="AH16" s="1020"/>
      <c r="AI16" s="1020"/>
      <c r="AJ16" s="1020"/>
      <c r="AK16" s="1020"/>
      <c r="AL16" s="1020"/>
      <c r="AM16" s="1020"/>
      <c r="AN16" s="1020"/>
    </row>
    <row r="17" spans="1:40" ht="15" customHeight="1">
      <c r="A17" s="1024"/>
      <c r="B17" s="1024"/>
      <c r="C17" s="1024"/>
      <c r="D17" s="1024"/>
      <c r="E17" s="1024"/>
      <c r="F17" s="1024"/>
      <c r="G17" s="1029"/>
      <c r="H17" s="1029"/>
      <c r="I17" s="1029"/>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c r="AK17" s="1020"/>
      <c r="AL17" s="1020"/>
      <c r="AM17" s="1020"/>
      <c r="AN17" s="1020"/>
    </row>
    <row r="18" spans="1:40" ht="15.75" customHeight="1">
      <c r="A18" s="1020"/>
      <c r="B18" s="1303" t="s">
        <v>2172</v>
      </c>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030"/>
      <c r="AJ18" s="1020"/>
      <c r="AK18" s="1020"/>
      <c r="AL18" s="1020"/>
      <c r="AM18" s="1020"/>
      <c r="AN18" s="1020"/>
    </row>
    <row r="19" spans="1:40" ht="15" customHeight="1">
      <c r="A19" s="1031"/>
      <c r="B19" s="1024"/>
      <c r="C19" s="1024"/>
      <c r="D19" s="1024"/>
      <c r="E19" s="1024"/>
      <c r="F19" s="1024"/>
      <c r="G19" s="1024"/>
      <c r="H19" s="1024"/>
      <c r="I19" s="1024"/>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31"/>
      <c r="AJ19" s="1020"/>
      <c r="AK19" s="1020"/>
      <c r="AL19" s="1020"/>
      <c r="AM19" s="1020"/>
      <c r="AN19" s="1020"/>
    </row>
    <row r="20" spans="1:40" ht="15" customHeight="1">
      <c r="A20" s="1020"/>
      <c r="B20" s="1020"/>
      <c r="C20" s="1032" t="s">
        <v>2173</v>
      </c>
      <c r="D20" s="1033"/>
      <c r="E20" s="1033"/>
      <c r="F20" s="1033"/>
      <c r="G20" s="1033"/>
      <c r="H20" s="1033"/>
      <c r="I20" s="1033"/>
      <c r="J20" s="1033"/>
      <c r="K20" s="1033" t="s">
        <v>2174</v>
      </c>
      <c r="L20" s="1033" t="s">
        <v>2174</v>
      </c>
      <c r="M20" s="1033" t="s">
        <v>2174</v>
      </c>
      <c r="N20" s="1033" t="s">
        <v>2174</v>
      </c>
      <c r="O20" s="1033" t="s">
        <v>2174</v>
      </c>
      <c r="P20" s="1033" t="s">
        <v>2174</v>
      </c>
      <c r="Q20" s="1033" t="s">
        <v>2174</v>
      </c>
      <c r="R20" s="1033" t="s">
        <v>2174</v>
      </c>
      <c r="S20" s="1033" t="s">
        <v>2174</v>
      </c>
      <c r="T20" s="1033" t="s">
        <v>2174</v>
      </c>
      <c r="U20" s="1033" t="s">
        <v>2174</v>
      </c>
      <c r="V20" s="1033" t="s">
        <v>2174</v>
      </c>
      <c r="W20" s="1033" t="s">
        <v>2174</v>
      </c>
      <c r="X20" s="1033" t="s">
        <v>2174</v>
      </c>
      <c r="Y20" s="1033" t="s">
        <v>2174</v>
      </c>
      <c r="Z20" s="1033" t="s">
        <v>2174</v>
      </c>
      <c r="AA20" s="1033" t="s">
        <v>2174</v>
      </c>
      <c r="AB20" s="1033" t="s">
        <v>2174</v>
      </c>
      <c r="AC20" s="1033" t="s">
        <v>2174</v>
      </c>
      <c r="AD20" s="1033" t="s">
        <v>2174</v>
      </c>
      <c r="AE20" s="1033" t="s">
        <v>2174</v>
      </c>
      <c r="AF20" s="1033" t="s">
        <v>2174</v>
      </c>
      <c r="AG20" s="1033" t="s">
        <v>2174</v>
      </c>
      <c r="AH20" s="1033"/>
      <c r="AI20" s="1020"/>
      <c r="AJ20" s="1020"/>
      <c r="AK20" s="1020"/>
      <c r="AL20" s="1020"/>
      <c r="AM20" s="1020"/>
      <c r="AN20" s="1020"/>
    </row>
    <row r="21" spans="1:40" ht="15" customHeight="1">
      <c r="A21" s="1020"/>
      <c r="B21" s="1032"/>
      <c r="C21" s="1020"/>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20"/>
      <c r="AJ21" s="1020"/>
      <c r="AK21" s="1020"/>
      <c r="AL21" s="1020"/>
      <c r="AM21" s="1020"/>
      <c r="AN21" s="1020"/>
    </row>
    <row r="22" spans="1:40" ht="15" customHeight="1">
      <c r="A22" s="1020"/>
      <c r="B22" s="1020"/>
      <c r="C22" s="1032" t="s">
        <v>2175</v>
      </c>
      <c r="D22" s="1033"/>
      <c r="E22" s="1033"/>
      <c r="F22" s="1033"/>
      <c r="G22" s="1033"/>
      <c r="H22" s="1033"/>
      <c r="I22" s="1033"/>
      <c r="J22" s="1033"/>
      <c r="K22" s="1304" t="s">
        <v>2174</v>
      </c>
      <c r="L22" s="1304"/>
      <c r="M22" s="1304"/>
      <c r="N22" s="1304"/>
      <c r="O22" s="1304"/>
      <c r="P22" s="1304"/>
      <c r="Q22" s="1304"/>
      <c r="R22" s="1304"/>
      <c r="S22" s="1304"/>
      <c r="T22" s="1304"/>
      <c r="U22" s="1304"/>
      <c r="V22" s="1304"/>
      <c r="W22" s="1304"/>
      <c r="X22" s="1304"/>
      <c r="Y22" s="1304"/>
      <c r="Z22" s="1304"/>
      <c r="AA22" s="1304"/>
      <c r="AB22" s="1304"/>
      <c r="AC22" s="1304"/>
      <c r="AD22" s="1304"/>
      <c r="AE22" s="1304"/>
      <c r="AF22" s="1304"/>
      <c r="AG22" s="1304"/>
      <c r="AH22" s="1304"/>
      <c r="AI22" s="1020"/>
      <c r="AJ22" s="1020"/>
      <c r="AK22" s="1020"/>
      <c r="AL22" s="1020"/>
      <c r="AM22" s="1020"/>
      <c r="AN22" s="1020"/>
    </row>
    <row r="23" spans="1:40" ht="15" customHeight="1">
      <c r="A23" s="1020"/>
      <c r="B23" s="1034"/>
      <c r="C23" s="1020"/>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20"/>
      <c r="AJ23" s="1020"/>
      <c r="AK23" s="1020"/>
      <c r="AL23" s="1020"/>
      <c r="AM23" s="1020"/>
      <c r="AN23" s="1020"/>
    </row>
    <row r="24" spans="1:40" ht="31.35" customHeight="1">
      <c r="A24" s="1035"/>
      <c r="B24" s="1020"/>
      <c r="C24" s="1305" t="s">
        <v>2176</v>
      </c>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020"/>
      <c r="AJ24" s="1020"/>
      <c r="AK24" s="1020"/>
      <c r="AL24" s="1020"/>
      <c r="AM24" s="1020"/>
      <c r="AN24" s="1020"/>
    </row>
    <row r="25" spans="1:40" ht="31.5" customHeight="1">
      <c r="A25" s="1035"/>
      <c r="B25" s="1020"/>
      <c r="C25" s="1305"/>
      <c r="D25" s="1305"/>
      <c r="E25" s="1305"/>
      <c r="F25" s="1305"/>
      <c r="G25" s="1305"/>
      <c r="H25" s="1305"/>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020"/>
      <c r="AJ25" s="1020"/>
      <c r="AK25" s="1020"/>
      <c r="AL25" s="1020"/>
      <c r="AM25" s="1020"/>
      <c r="AN25" s="1020"/>
    </row>
    <row r="26" spans="1:40" ht="15" customHeight="1">
      <c r="A26" s="1036"/>
      <c r="B26" s="1036"/>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20"/>
      <c r="AK26" s="1020"/>
      <c r="AL26" s="1020"/>
      <c r="AM26" s="1020"/>
      <c r="AN26" s="1020"/>
    </row>
    <row r="27" spans="1:40" ht="15" customHeight="1">
      <c r="A27" s="1036"/>
      <c r="B27" s="1036"/>
      <c r="C27" s="1037" t="s">
        <v>2177</v>
      </c>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20"/>
      <c r="AK27" s="1020"/>
      <c r="AL27" s="1020"/>
      <c r="AM27" s="1020"/>
      <c r="AN27" s="1020"/>
    </row>
    <row r="28" spans="1:40" ht="15" customHeight="1">
      <c r="A28" s="1036"/>
      <c r="B28" s="1036"/>
      <c r="C28" s="1038"/>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20"/>
      <c r="AK28" s="1020"/>
      <c r="AL28" s="1020"/>
      <c r="AM28" s="1020"/>
      <c r="AN28" s="1020"/>
    </row>
    <row r="29" spans="1:40" ht="15" customHeight="1">
      <c r="A29" s="1020"/>
      <c r="B29" s="1020"/>
      <c r="C29" s="1037"/>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t="s">
        <v>2178</v>
      </c>
      <c r="Z29" s="1020"/>
      <c r="AA29" s="1020"/>
      <c r="AB29" s="1020"/>
      <c r="AC29" s="1020"/>
      <c r="AD29" s="1020"/>
      <c r="AE29" s="1020"/>
      <c r="AF29" s="1020"/>
      <c r="AG29" s="1020"/>
      <c r="AH29" s="1020"/>
      <c r="AI29" s="1020"/>
      <c r="AJ29" s="1020"/>
      <c r="AK29" s="1020"/>
      <c r="AL29" s="1020"/>
      <c r="AM29" s="1020"/>
      <c r="AN29" s="1020"/>
    </row>
    <row r="30" spans="1:40" ht="15" customHeight="1">
      <c r="A30" s="1020"/>
      <c r="B30" s="1020"/>
      <c r="C30" s="1037"/>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row>
    <row r="31" spans="1:40" ht="15" customHeight="1">
      <c r="A31" s="1020"/>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row>
    <row r="32" spans="1:40" ht="15" customHeight="1">
      <c r="A32" s="1020"/>
      <c r="B32" s="1020"/>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row>
    <row r="33" spans="1:40" ht="15" customHeight="1">
      <c r="A33" s="1020"/>
      <c r="B33" s="1020"/>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c r="AM33" s="1020"/>
      <c r="AN33" s="1020"/>
    </row>
    <row r="34" spans="1:40" ht="15" customHeight="1">
      <c r="A34" s="1020"/>
      <c r="B34" s="1020"/>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c r="AD34" s="1020"/>
      <c r="AE34" s="1020"/>
      <c r="AF34" s="1020"/>
      <c r="AG34" s="1020"/>
      <c r="AH34" s="1020"/>
      <c r="AI34" s="1020"/>
      <c r="AJ34" s="1020"/>
      <c r="AK34" s="1020"/>
      <c r="AL34" s="1020"/>
      <c r="AM34" s="1020"/>
      <c r="AN34" s="1020"/>
    </row>
    <row r="35" spans="1:40" ht="15" customHeight="1">
      <c r="A35" s="1020"/>
      <c r="B35" s="1020"/>
      <c r="C35" s="1020"/>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1020"/>
      <c r="AJ35" s="1020"/>
      <c r="AK35" s="1020"/>
      <c r="AL35" s="1020"/>
      <c r="AM35" s="1020"/>
      <c r="AN35" s="1020"/>
    </row>
    <row r="36" spans="1:40" ht="15" customHeight="1">
      <c r="A36" s="1020"/>
      <c r="B36" s="1020"/>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0"/>
    </row>
    <row r="37" spans="1:40" ht="15" customHeight="1">
      <c r="A37" s="1020"/>
      <c r="B37" s="102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0"/>
      <c r="AF37" s="1020"/>
      <c r="AG37" s="1020"/>
      <c r="AH37" s="1020"/>
      <c r="AI37" s="1020"/>
      <c r="AJ37" s="1020"/>
      <c r="AK37" s="1020"/>
      <c r="AL37" s="1020"/>
      <c r="AM37" s="1020"/>
      <c r="AN37" s="1020"/>
    </row>
    <row r="38" spans="1:40" ht="15" customHeight="1">
      <c r="A38" s="1020"/>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20"/>
      <c r="AA38" s="1020"/>
      <c r="AB38" s="1020"/>
      <c r="AC38" s="1020"/>
      <c r="AD38" s="1020"/>
      <c r="AE38" s="1020"/>
      <c r="AF38" s="1020"/>
      <c r="AG38" s="1020"/>
      <c r="AH38" s="1020"/>
      <c r="AI38" s="1020"/>
      <c r="AJ38" s="1020"/>
      <c r="AK38" s="1020"/>
      <c r="AL38" s="1020"/>
      <c r="AM38" s="1020"/>
      <c r="AN38" s="1020"/>
    </row>
    <row r="39" spans="1:40" ht="15" customHeight="1">
      <c r="A39" s="1020"/>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c r="AH39" s="1020"/>
      <c r="AI39" s="1020"/>
      <c r="AJ39" s="1020"/>
      <c r="AK39" s="1020"/>
      <c r="AL39" s="1020"/>
      <c r="AM39" s="1020"/>
      <c r="AN39" s="1020"/>
    </row>
    <row r="40" spans="1:40" ht="15" customHeight="1">
      <c r="A40" s="1020"/>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c r="AH40" s="1020"/>
      <c r="AI40" s="1020"/>
      <c r="AJ40" s="1020"/>
      <c r="AK40" s="1020"/>
      <c r="AL40" s="1020"/>
      <c r="AM40" s="1020"/>
      <c r="AN40" s="1020"/>
    </row>
    <row r="41" spans="1:40" ht="15" customHeight="1">
      <c r="A41" s="1020"/>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0"/>
      <c r="Y41" s="1020"/>
      <c r="Z41" s="1020"/>
      <c r="AA41" s="1020"/>
      <c r="AB41" s="1020"/>
      <c r="AC41" s="1020"/>
      <c r="AD41" s="1020"/>
      <c r="AE41" s="1020"/>
      <c r="AF41" s="1020"/>
      <c r="AG41" s="1020"/>
      <c r="AH41" s="1020"/>
      <c r="AI41" s="1020"/>
      <c r="AJ41" s="1020"/>
      <c r="AK41" s="1020"/>
      <c r="AL41" s="1020"/>
      <c r="AM41" s="1020"/>
      <c r="AN41" s="1020"/>
    </row>
    <row r="42" spans="1:40" ht="15" customHeight="1">
      <c r="A42" s="1020"/>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row>
    <row r="43" spans="1:40" ht="15" customHeight="1">
      <c r="A43" s="1020"/>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0"/>
      <c r="AI43" s="1020"/>
      <c r="AJ43" s="1020"/>
      <c r="AK43" s="1020"/>
      <c r="AL43" s="1020"/>
      <c r="AM43" s="1020"/>
      <c r="AN43" s="1020"/>
    </row>
    <row r="44" spans="1:40" ht="15" customHeight="1">
      <c r="A44" s="1020"/>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1020"/>
      <c r="AN44" s="1020"/>
    </row>
    <row r="45" spans="1:40" ht="15" customHeight="1">
      <c r="A45" s="1020"/>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0"/>
      <c r="AI45" s="1020"/>
      <c r="AJ45" s="1020"/>
      <c r="AK45" s="1020"/>
      <c r="AL45" s="1020"/>
      <c r="AM45" s="1020"/>
      <c r="AN45" s="1020"/>
    </row>
    <row r="46" spans="1:40" ht="15" customHeight="1">
      <c r="A46" s="1020"/>
      <c r="B46" s="1020"/>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c r="AI46" s="1020"/>
      <c r="AJ46" s="1020"/>
      <c r="AK46" s="1020"/>
      <c r="AL46" s="1020"/>
      <c r="AM46" s="1020"/>
      <c r="AN46" s="1020"/>
    </row>
    <row r="47" spans="1:40" ht="15" customHeight="1">
      <c r="A47" s="1020"/>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c r="AK47" s="1020"/>
      <c r="AL47" s="1020"/>
      <c r="AM47" s="1020"/>
      <c r="AN47" s="1020"/>
    </row>
    <row r="48" spans="1:40" ht="15" customHeight="1">
      <c r="A48" s="1020"/>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c r="AD48" s="1020"/>
      <c r="AE48" s="1020"/>
      <c r="AF48" s="1020"/>
      <c r="AG48" s="1020"/>
      <c r="AH48" s="1020"/>
      <c r="AI48" s="1020"/>
      <c r="AJ48" s="1020"/>
      <c r="AK48" s="1020"/>
      <c r="AL48" s="1020"/>
      <c r="AM48" s="1020"/>
      <c r="AN48" s="1020"/>
    </row>
    <row r="49" spans="1:40" ht="15" customHeight="1">
      <c r="A49" s="1020"/>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0"/>
      <c r="AL49" s="1020"/>
      <c r="AM49" s="1020"/>
      <c r="AN49" s="1020"/>
    </row>
    <row r="50" spans="1:40" ht="15" customHeight="1">
      <c r="A50" s="1020"/>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0"/>
      <c r="AL50" s="1020"/>
      <c r="AM50" s="1020"/>
      <c r="AN50" s="1020"/>
    </row>
    <row r="51" spans="1:40" ht="15" customHeight="1">
      <c r="A51" s="1020"/>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0"/>
      <c r="AL51" s="1020"/>
      <c r="AM51" s="1020"/>
      <c r="AN51" s="1020"/>
    </row>
    <row r="52" spans="1:40" ht="15" customHeight="1">
      <c r="A52" s="1020"/>
      <c r="B52" s="1020"/>
      <c r="C52" s="1020"/>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0"/>
      <c r="AI52" s="1020"/>
      <c r="AJ52" s="1020"/>
      <c r="AK52" s="1020"/>
      <c r="AL52" s="1020"/>
      <c r="AM52" s="1020"/>
      <c r="AN52" s="1020"/>
    </row>
    <row r="53" spans="1:40" ht="15" customHeight="1">
      <c r="A53" s="1020"/>
      <c r="B53" s="1020"/>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c r="AF53" s="1020"/>
      <c r="AG53" s="1020"/>
      <c r="AH53" s="1020"/>
      <c r="AI53" s="1020"/>
      <c r="AJ53" s="1020"/>
      <c r="AK53" s="1020"/>
      <c r="AL53" s="1020"/>
      <c r="AM53" s="1020"/>
      <c r="AN53" s="1020"/>
    </row>
    <row r="54" spans="1:40" ht="15" customHeight="1">
      <c r="A54" s="1020"/>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c r="AK54" s="1020"/>
      <c r="AL54" s="1020"/>
      <c r="AM54" s="1020"/>
      <c r="AN54" s="1020"/>
    </row>
    <row r="55" spans="1:40" ht="15" customHeight="1">
      <c r="A55" s="1020"/>
      <c r="B55" s="1020"/>
      <c r="C55" s="1020"/>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row>
    <row r="56" spans="1:40" ht="15" customHeight="1">
      <c r="A56" s="1020"/>
      <c r="B56" s="1020"/>
      <c r="C56" s="1020"/>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0"/>
      <c r="AN56" s="1020"/>
    </row>
    <row r="57" spans="1:40" ht="15" customHeight="1">
      <c r="A57" s="1020"/>
      <c r="B57" s="1020"/>
      <c r="C57" s="1020"/>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0"/>
      <c r="AE57" s="1020"/>
      <c r="AF57" s="1020"/>
      <c r="AG57" s="1020"/>
      <c r="AH57" s="1020"/>
      <c r="AI57" s="1020"/>
      <c r="AJ57" s="1020"/>
      <c r="AK57" s="1020"/>
      <c r="AL57" s="1020"/>
      <c r="AM57" s="1020"/>
      <c r="AN57" s="1020"/>
    </row>
    <row r="58" spans="1:40" ht="15" customHeight="1">
      <c r="A58" s="1020"/>
      <c r="B58" s="1020"/>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020"/>
      <c r="AM58" s="1020"/>
      <c r="AN58" s="1020"/>
    </row>
    <row r="59" spans="1:40" ht="15" customHeight="1">
      <c r="A59" s="1020"/>
      <c r="B59" s="1020"/>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0"/>
      <c r="AG59" s="1020"/>
      <c r="AH59" s="1020"/>
      <c r="AI59" s="1020"/>
      <c r="AJ59" s="1020"/>
      <c r="AK59" s="1020"/>
      <c r="AL59" s="1020"/>
      <c r="AM59" s="1020"/>
      <c r="AN59" s="1020"/>
    </row>
    <row r="60" spans="1:40" ht="15" customHeight="1">
      <c r="A60" s="1020"/>
      <c r="B60" s="1020"/>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0"/>
      <c r="AG60" s="1020"/>
      <c r="AH60" s="1020"/>
      <c r="AI60" s="1020"/>
      <c r="AJ60" s="1020"/>
      <c r="AK60" s="1020"/>
      <c r="AL60" s="1020"/>
      <c r="AM60" s="1020"/>
      <c r="AN60" s="1020"/>
    </row>
    <row r="61" spans="1:40" ht="15" customHeight="1">
      <c r="A61" s="1020"/>
      <c r="B61" s="1020"/>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0"/>
      <c r="AC61" s="1020"/>
      <c r="AD61" s="1020"/>
      <c r="AE61" s="1020"/>
      <c r="AF61" s="1020"/>
      <c r="AG61" s="1020"/>
      <c r="AH61" s="1020"/>
      <c r="AI61" s="1020"/>
      <c r="AJ61" s="1020"/>
      <c r="AK61" s="1020"/>
      <c r="AL61" s="1020"/>
      <c r="AM61" s="1020"/>
      <c r="AN61" s="1020"/>
    </row>
    <row r="62" spans="1:40" ht="15" customHeight="1">
      <c r="A62" s="1020"/>
      <c r="B62" s="1020"/>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row>
    <row r="63" spans="1:40" ht="15" customHeight="1">
      <c r="A63" s="1020"/>
      <c r="B63" s="1020"/>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1020"/>
      <c r="AE63" s="1020"/>
      <c r="AF63" s="1020"/>
      <c r="AG63" s="1020"/>
      <c r="AH63" s="1020"/>
      <c r="AI63" s="1020"/>
      <c r="AJ63" s="1020"/>
      <c r="AK63" s="1020"/>
      <c r="AL63" s="1020"/>
      <c r="AM63" s="1020"/>
      <c r="AN63" s="1020"/>
    </row>
    <row r="64" spans="1:40" ht="15" customHeight="1">
      <c r="A64" s="1020"/>
      <c r="B64" s="1020"/>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1020"/>
      <c r="AE64" s="1020"/>
      <c r="AF64" s="1020"/>
      <c r="AG64" s="1020"/>
      <c r="AH64" s="1020"/>
      <c r="AI64" s="1020"/>
      <c r="AJ64" s="1020"/>
      <c r="AK64" s="1020"/>
      <c r="AL64" s="1020"/>
      <c r="AM64" s="1020"/>
      <c r="AN64" s="1020"/>
    </row>
    <row r="65" spans="1:40" ht="15" customHeight="1">
      <c r="A65" s="1020"/>
      <c r="B65" s="1020"/>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c r="AI65" s="1020"/>
      <c r="AJ65" s="1020"/>
      <c r="AK65" s="1020"/>
      <c r="AL65" s="1020"/>
      <c r="AM65" s="1020"/>
      <c r="AN65" s="1020"/>
    </row>
    <row r="66" spans="1:40" ht="15" customHeight="1">
      <c r="A66" s="1020"/>
      <c r="B66" s="1020"/>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0"/>
      <c r="AI66" s="1020"/>
      <c r="AJ66" s="1020"/>
      <c r="AK66" s="1020"/>
      <c r="AL66" s="1020"/>
      <c r="AM66" s="1020"/>
      <c r="AN66" s="1020"/>
    </row>
    <row r="67" spans="1:40" ht="15" customHeight="1">
      <c r="A67" s="1020"/>
      <c r="B67" s="1020"/>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c r="AE67" s="1020"/>
      <c r="AF67" s="1020"/>
      <c r="AG67" s="1020"/>
      <c r="AH67" s="1020"/>
      <c r="AI67" s="1020"/>
      <c r="AJ67" s="1020"/>
      <c r="AK67" s="1020"/>
      <c r="AL67" s="1020"/>
      <c r="AM67" s="1020"/>
      <c r="AN67" s="1020"/>
    </row>
    <row r="68" spans="1:40" ht="15" customHeight="1">
      <c r="A68" s="1020"/>
      <c r="B68" s="1020"/>
      <c r="C68" s="1020"/>
      <c r="D68" s="1020"/>
      <c r="E68" s="1020"/>
      <c r="F68" s="1020"/>
      <c r="G68" s="1020"/>
      <c r="H68" s="1020"/>
      <c r="I68" s="1020"/>
      <c r="J68" s="1020"/>
      <c r="K68" s="1020"/>
      <c r="L68" s="1020"/>
      <c r="M68" s="1020"/>
      <c r="N68" s="1020"/>
      <c r="O68" s="1020"/>
      <c r="P68" s="1020"/>
      <c r="Q68" s="1020"/>
      <c r="R68" s="1020"/>
      <c r="S68" s="1020"/>
      <c r="T68" s="1020"/>
      <c r="U68" s="1020"/>
      <c r="V68" s="1020"/>
      <c r="W68" s="1020"/>
      <c r="X68" s="1020"/>
      <c r="Y68" s="1020"/>
      <c r="Z68" s="1020"/>
      <c r="AA68" s="1020"/>
      <c r="AB68" s="1020"/>
      <c r="AC68" s="1020"/>
      <c r="AD68" s="1020"/>
      <c r="AE68" s="1020"/>
      <c r="AF68" s="1020"/>
      <c r="AG68" s="1020"/>
      <c r="AH68" s="1020"/>
      <c r="AI68" s="1020"/>
      <c r="AJ68" s="1020"/>
      <c r="AK68" s="1020"/>
      <c r="AL68" s="1020"/>
      <c r="AM68" s="1020"/>
      <c r="AN68" s="1020"/>
    </row>
    <row r="69" spans="1:40" ht="15" customHeight="1">
      <c r="A69" s="1020"/>
      <c r="B69" s="1020"/>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0"/>
      <c r="AA69" s="1020"/>
      <c r="AB69" s="1020"/>
      <c r="AC69" s="1020"/>
      <c r="AD69" s="1020"/>
      <c r="AE69" s="1020"/>
      <c r="AF69" s="1020"/>
      <c r="AG69" s="1020"/>
      <c r="AH69" s="1020"/>
      <c r="AI69" s="1020"/>
      <c r="AJ69" s="1020"/>
      <c r="AK69" s="1020"/>
      <c r="AL69" s="1020"/>
      <c r="AM69" s="1020"/>
      <c r="AN69" s="1020"/>
    </row>
    <row r="70" spans="1:40" ht="15" customHeight="1">
      <c r="A70" s="1020"/>
      <c r="B70" s="1020"/>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0"/>
      <c r="Y70" s="1020"/>
      <c r="Z70" s="1020"/>
      <c r="AA70" s="1020"/>
      <c r="AB70" s="1020"/>
      <c r="AC70" s="1020"/>
      <c r="AD70" s="1020"/>
      <c r="AE70" s="1020"/>
      <c r="AF70" s="1020"/>
      <c r="AG70" s="1020"/>
      <c r="AH70" s="1020"/>
      <c r="AI70" s="1020"/>
      <c r="AJ70" s="1020"/>
      <c r="AK70" s="1020"/>
      <c r="AL70" s="1020"/>
      <c r="AM70" s="1020"/>
      <c r="AN70" s="1020"/>
    </row>
    <row r="71" spans="1:40" ht="15" customHeight="1">
      <c r="A71" s="1020"/>
      <c r="B71" s="1020"/>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row>
    <row r="72" spans="1:40" ht="15" customHeight="1">
      <c r="A72" s="1020"/>
      <c r="B72" s="1020"/>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1020"/>
      <c r="AC72" s="1020"/>
      <c r="AD72" s="1020"/>
      <c r="AE72" s="1020"/>
      <c r="AF72" s="1020"/>
      <c r="AG72" s="1020"/>
      <c r="AH72" s="1020"/>
      <c r="AI72" s="1020"/>
      <c r="AJ72" s="1020"/>
      <c r="AK72" s="1020"/>
      <c r="AL72" s="1020"/>
      <c r="AM72" s="1020"/>
      <c r="AN72" s="1020"/>
    </row>
    <row r="73" spans="1:40" ht="15" customHeight="1">
      <c r="A73" s="1020"/>
      <c r="B73" s="1020"/>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0"/>
      <c r="Y73" s="1020"/>
      <c r="Z73" s="1020"/>
      <c r="AA73" s="1020"/>
      <c r="AB73" s="1020"/>
      <c r="AC73" s="1020"/>
      <c r="AD73" s="1020"/>
      <c r="AE73" s="1020"/>
      <c r="AF73" s="1020"/>
      <c r="AG73" s="1020"/>
      <c r="AH73" s="1020"/>
      <c r="AI73" s="1020"/>
      <c r="AJ73" s="1020"/>
      <c r="AK73" s="1020"/>
      <c r="AL73" s="1020"/>
      <c r="AM73" s="1020"/>
      <c r="AN73" s="1020"/>
    </row>
    <row r="74" spans="1:40" ht="15" customHeight="1">
      <c r="A74" s="1020"/>
      <c r="B74" s="1020"/>
      <c r="C74" s="1020"/>
      <c r="D74" s="1020"/>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0"/>
      <c r="AA74" s="1020"/>
      <c r="AB74" s="1020"/>
      <c r="AC74" s="1020"/>
      <c r="AD74" s="1020"/>
      <c r="AE74" s="1020"/>
      <c r="AF74" s="1020"/>
      <c r="AG74" s="1020"/>
      <c r="AH74" s="1020"/>
      <c r="AI74" s="1020"/>
      <c r="AJ74" s="1020"/>
      <c r="AK74" s="1020"/>
      <c r="AL74" s="1020"/>
      <c r="AM74" s="1020"/>
      <c r="AN74" s="1020"/>
    </row>
    <row r="75" spans="1:40" ht="15" customHeight="1">
      <c r="A75" s="1020"/>
      <c r="B75" s="1020"/>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0"/>
      <c r="AC75" s="1020"/>
      <c r="AD75" s="1020"/>
      <c r="AE75" s="1020"/>
      <c r="AF75" s="1020"/>
      <c r="AG75" s="1020"/>
      <c r="AH75" s="1020"/>
      <c r="AI75" s="1020"/>
      <c r="AJ75" s="1020"/>
      <c r="AK75" s="1020"/>
      <c r="AL75" s="1020"/>
      <c r="AM75" s="1020"/>
      <c r="AN75" s="1020"/>
    </row>
    <row r="76" spans="1:40" ht="15" customHeight="1">
      <c r="A76" s="1020"/>
      <c r="B76" s="1020"/>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0"/>
      <c r="Y76" s="1020"/>
      <c r="Z76" s="1020"/>
      <c r="AA76" s="1020"/>
      <c r="AB76" s="1020"/>
      <c r="AC76" s="1020"/>
      <c r="AD76" s="1020"/>
      <c r="AE76" s="1020"/>
      <c r="AF76" s="1020"/>
      <c r="AG76" s="1020"/>
      <c r="AH76" s="1020"/>
      <c r="AI76" s="1020"/>
      <c r="AJ76" s="1020"/>
      <c r="AK76" s="1020"/>
      <c r="AL76" s="1020"/>
      <c r="AM76" s="1020"/>
      <c r="AN76" s="1020"/>
    </row>
    <row r="77" spans="1:40" ht="15" customHeight="1">
      <c r="A77" s="1020"/>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1020"/>
      <c r="AL77" s="1020"/>
      <c r="AM77" s="1020"/>
      <c r="AN77" s="1020"/>
    </row>
    <row r="78" spans="1:40" ht="15" customHeight="1">
      <c r="A78" s="1020"/>
      <c r="B78" s="1020"/>
      <c r="C78" s="1020"/>
      <c r="D78" s="1020"/>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row>
    <row r="79" spans="1:40" ht="15" customHeight="1">
      <c r="A79" s="1020"/>
      <c r="B79" s="1020"/>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row>
    <row r="80" spans="1:40" ht="15" customHeight="1">
      <c r="A80" s="1020"/>
      <c r="B80" s="1020"/>
      <c r="C80" s="1020"/>
      <c r="D80" s="1020"/>
      <c r="E80" s="1020"/>
      <c r="F80" s="1020"/>
      <c r="G80" s="1020"/>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row>
    <row r="81" spans="1:40" ht="15" customHeight="1">
      <c r="A81" s="1020"/>
      <c r="B81" s="1020"/>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row>
    <row r="82" spans="1:40" ht="15" customHeight="1">
      <c r="A82" s="1020"/>
      <c r="B82" s="1020"/>
      <c r="C82" s="1020"/>
      <c r="D82" s="1020"/>
      <c r="E82" s="1020"/>
      <c r="F82" s="1020"/>
      <c r="G82" s="1020"/>
      <c r="H82" s="1020"/>
      <c r="I82" s="1020"/>
      <c r="J82" s="1020"/>
      <c r="K82" s="1020"/>
      <c r="L82" s="1020"/>
      <c r="M82" s="1020"/>
      <c r="N82" s="1020"/>
      <c r="O82" s="1020"/>
      <c r="P82" s="1020"/>
      <c r="Q82" s="1020"/>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row>
    <row r="83" spans="1:40" ht="15" customHeight="1">
      <c r="A83" s="1020"/>
      <c r="B83" s="1020"/>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row>
    <row r="84" spans="1:40" ht="15" customHeight="1">
      <c r="A84" s="1020"/>
      <c r="B84" s="1020"/>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row>
    <row r="85" spans="1:40" ht="15" customHeight="1">
      <c r="A85" s="1020"/>
      <c r="B85" s="1020"/>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row>
    <row r="86" spans="1:40" ht="15" customHeight="1">
      <c r="A86" s="1020"/>
      <c r="B86" s="1020"/>
      <c r="C86" s="1020"/>
      <c r="D86" s="1020"/>
      <c r="E86" s="1020"/>
      <c r="F86" s="1020"/>
      <c r="G86" s="1020"/>
      <c r="H86" s="1020"/>
      <c r="I86" s="1020"/>
      <c r="J86" s="1020"/>
      <c r="K86" s="1020"/>
      <c r="L86" s="1020"/>
      <c r="M86" s="1020"/>
      <c r="N86" s="1020"/>
      <c r="O86" s="1020"/>
      <c r="P86" s="1020"/>
      <c r="Q86" s="1020"/>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row>
    <row r="87" spans="1:40" ht="15" customHeight="1">
      <c r="A87" s="1020"/>
      <c r="B87" s="1020"/>
      <c r="C87" s="1020"/>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row>
    <row r="88" spans="1:40" ht="15" customHeight="1">
      <c r="A88" s="1020"/>
      <c r="B88" s="1020"/>
      <c r="C88" s="1020"/>
      <c r="D88" s="1020"/>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020"/>
      <c r="AA88" s="1020"/>
      <c r="AB88" s="1020"/>
      <c r="AC88" s="1020"/>
      <c r="AD88" s="1020"/>
      <c r="AE88" s="1020"/>
      <c r="AF88" s="1020"/>
      <c r="AG88" s="1020"/>
      <c r="AH88" s="1020"/>
      <c r="AI88" s="1020"/>
      <c r="AJ88" s="1020"/>
      <c r="AK88" s="1020"/>
      <c r="AL88" s="1020"/>
      <c r="AM88" s="1020"/>
      <c r="AN88" s="1020"/>
    </row>
    <row r="89" spans="1:40" ht="15" customHeight="1">
      <c r="A89" s="1020"/>
      <c r="B89" s="1020"/>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0"/>
      <c r="AA89" s="1020"/>
      <c r="AB89" s="1020"/>
      <c r="AC89" s="1020"/>
      <c r="AD89" s="1020"/>
      <c r="AE89" s="1020"/>
      <c r="AF89" s="1020"/>
      <c r="AG89" s="1020"/>
      <c r="AH89" s="1020"/>
      <c r="AI89" s="1020"/>
      <c r="AJ89" s="1020"/>
      <c r="AK89" s="1020"/>
      <c r="AL89" s="1020"/>
      <c r="AM89" s="1020"/>
      <c r="AN89" s="1020"/>
    </row>
    <row r="90" spans="1:40" ht="15" customHeight="1">
      <c r="A90" s="1020"/>
      <c r="B90" s="1020"/>
      <c r="C90" s="1020"/>
      <c r="D90" s="1020"/>
      <c r="E90" s="1020"/>
      <c r="F90" s="1020"/>
      <c r="G90" s="1020"/>
      <c r="H90" s="1020"/>
      <c r="I90" s="1020"/>
      <c r="J90" s="1020"/>
      <c r="K90" s="1020"/>
      <c r="L90" s="1020"/>
      <c r="M90" s="1020"/>
      <c r="N90" s="1020"/>
      <c r="O90" s="1020"/>
      <c r="P90" s="1020"/>
      <c r="Q90" s="1020"/>
      <c r="R90" s="1020"/>
      <c r="S90" s="1020"/>
      <c r="T90" s="1020"/>
      <c r="U90" s="1020"/>
      <c r="V90" s="1020"/>
      <c r="W90" s="1020"/>
      <c r="X90" s="1020"/>
      <c r="Y90" s="1020"/>
      <c r="Z90" s="1020"/>
      <c r="AA90" s="1020"/>
      <c r="AB90" s="1020"/>
      <c r="AC90" s="1020"/>
      <c r="AD90" s="1020"/>
      <c r="AE90" s="1020"/>
      <c r="AF90" s="1020"/>
      <c r="AG90" s="1020"/>
      <c r="AH90" s="1020"/>
      <c r="AI90" s="1020"/>
      <c r="AJ90" s="1020"/>
      <c r="AK90" s="1020"/>
      <c r="AL90" s="1020"/>
      <c r="AM90" s="1020"/>
      <c r="AN90" s="1020"/>
    </row>
    <row r="91" spans="1:40" ht="15" customHeight="1">
      <c r="A91" s="1020"/>
      <c r="B91" s="1020"/>
      <c r="C91" s="1020"/>
      <c r="D91" s="1020"/>
      <c r="E91" s="1020"/>
      <c r="F91" s="1020"/>
      <c r="G91" s="1020"/>
      <c r="H91" s="1020"/>
      <c r="I91" s="1020"/>
      <c r="J91" s="1020"/>
      <c r="K91" s="1020"/>
      <c r="L91" s="1020"/>
      <c r="M91" s="1020"/>
      <c r="N91" s="1020"/>
      <c r="O91" s="1020"/>
      <c r="P91" s="1020"/>
      <c r="Q91" s="1020"/>
      <c r="R91" s="1020"/>
      <c r="S91" s="1020"/>
      <c r="T91" s="1020"/>
      <c r="U91" s="1020"/>
      <c r="V91" s="1020"/>
      <c r="W91" s="1020"/>
      <c r="X91" s="1020"/>
      <c r="Y91" s="1020"/>
      <c r="Z91" s="1020"/>
      <c r="AA91" s="1020"/>
      <c r="AB91" s="1020"/>
      <c r="AC91" s="1020"/>
      <c r="AD91" s="1020"/>
      <c r="AE91" s="1020"/>
      <c r="AF91" s="1020"/>
      <c r="AG91" s="1020"/>
      <c r="AH91" s="1020"/>
      <c r="AI91" s="1020"/>
      <c r="AJ91" s="1020"/>
      <c r="AK91" s="1020"/>
      <c r="AL91" s="1020"/>
      <c r="AM91" s="1020"/>
      <c r="AN91" s="1020"/>
    </row>
    <row r="92" spans="1:40" ht="15" customHeight="1">
      <c r="A92" s="1020"/>
      <c r="B92" s="1020"/>
      <c r="C92" s="1020"/>
      <c r="D92" s="1020"/>
      <c r="E92" s="1020"/>
      <c r="F92" s="1020"/>
      <c r="G92" s="1020"/>
      <c r="H92" s="1020"/>
      <c r="I92" s="1020"/>
      <c r="J92" s="1020"/>
      <c r="K92" s="1020"/>
      <c r="L92" s="1020"/>
      <c r="M92" s="1020"/>
      <c r="N92" s="1020"/>
      <c r="O92" s="1020"/>
      <c r="P92" s="1020"/>
      <c r="Q92" s="1020"/>
      <c r="R92" s="1020"/>
      <c r="S92" s="1020"/>
      <c r="T92" s="1020"/>
      <c r="U92" s="1020"/>
      <c r="V92" s="1020"/>
      <c r="W92" s="1020"/>
      <c r="X92" s="1020"/>
      <c r="Y92" s="1020"/>
      <c r="Z92" s="1020"/>
      <c r="AA92" s="1020"/>
      <c r="AB92" s="1020"/>
      <c r="AC92" s="1020"/>
      <c r="AD92" s="1020"/>
      <c r="AE92" s="1020"/>
      <c r="AF92" s="1020"/>
      <c r="AG92" s="1020"/>
      <c r="AH92" s="1020"/>
      <c r="AI92" s="1020"/>
      <c r="AJ92" s="1020"/>
      <c r="AK92" s="1020"/>
      <c r="AL92" s="1020"/>
      <c r="AM92" s="1020"/>
      <c r="AN92" s="1020"/>
    </row>
    <row r="93" spans="1:40" ht="15" customHeight="1">
      <c r="A93" s="1020"/>
      <c r="B93" s="1020"/>
      <c r="C93" s="1020"/>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20"/>
      <c r="Z93" s="1020"/>
      <c r="AA93" s="1020"/>
      <c r="AB93" s="1020"/>
      <c r="AC93" s="1020"/>
      <c r="AD93" s="1020"/>
      <c r="AE93" s="1020"/>
      <c r="AF93" s="1020"/>
      <c r="AG93" s="1020"/>
      <c r="AH93" s="1020"/>
      <c r="AI93" s="1020"/>
      <c r="AJ93" s="1020"/>
      <c r="AK93" s="1020"/>
      <c r="AL93" s="1020"/>
      <c r="AM93" s="1020"/>
      <c r="AN93" s="1020"/>
    </row>
    <row r="94" spans="1:40" ht="15" customHeight="1">
      <c r="A94" s="1020"/>
      <c r="B94" s="1020"/>
      <c r="C94" s="1020"/>
      <c r="D94" s="1020"/>
      <c r="E94" s="1020"/>
      <c r="F94" s="1020"/>
      <c r="G94" s="1020"/>
      <c r="H94" s="1020"/>
      <c r="I94" s="1020"/>
      <c r="J94" s="1020"/>
      <c r="K94" s="1020"/>
      <c r="L94" s="1020"/>
      <c r="M94" s="1020"/>
      <c r="N94" s="1020"/>
      <c r="O94" s="1020"/>
      <c r="P94" s="1020"/>
      <c r="Q94" s="1020"/>
      <c r="R94" s="1020"/>
      <c r="S94" s="1020"/>
      <c r="T94" s="1020"/>
      <c r="U94" s="1020"/>
      <c r="V94" s="1020"/>
      <c r="W94" s="1020"/>
      <c r="X94" s="1020"/>
      <c r="Y94" s="1020"/>
      <c r="Z94" s="1020"/>
      <c r="AA94" s="1020"/>
      <c r="AB94" s="1020"/>
      <c r="AC94" s="1020"/>
      <c r="AD94" s="1020"/>
      <c r="AE94" s="1020"/>
      <c r="AF94" s="1020"/>
      <c r="AG94" s="1020"/>
      <c r="AH94" s="1020"/>
      <c r="AI94" s="1020"/>
      <c r="AJ94" s="1020"/>
      <c r="AK94" s="1020"/>
      <c r="AL94" s="1020"/>
      <c r="AM94" s="1020"/>
      <c r="AN94" s="1020"/>
    </row>
    <row r="95" spans="1:40" ht="15" customHeight="1">
      <c r="A95" s="1020"/>
      <c r="B95" s="1020"/>
      <c r="C95" s="1020"/>
      <c r="D95" s="1020"/>
      <c r="E95" s="1020"/>
      <c r="F95" s="1020"/>
      <c r="G95" s="1020"/>
      <c r="H95" s="1020"/>
      <c r="I95" s="1020"/>
      <c r="J95" s="1020"/>
      <c r="K95" s="1020"/>
      <c r="L95" s="1020"/>
      <c r="M95" s="1020"/>
      <c r="N95" s="1020"/>
      <c r="O95" s="1020"/>
      <c r="P95" s="1020"/>
      <c r="Q95" s="1020"/>
      <c r="R95" s="1020"/>
      <c r="S95" s="1020"/>
      <c r="T95" s="1020"/>
      <c r="U95" s="1020"/>
      <c r="V95" s="1020"/>
      <c r="W95" s="1020"/>
      <c r="X95" s="1020"/>
      <c r="Y95" s="1020"/>
      <c r="Z95" s="1020"/>
      <c r="AA95" s="1020"/>
      <c r="AB95" s="1020"/>
      <c r="AC95" s="1020"/>
      <c r="AD95" s="1020"/>
      <c r="AE95" s="1020"/>
      <c r="AF95" s="1020"/>
      <c r="AG95" s="1020"/>
      <c r="AH95" s="1020"/>
      <c r="AI95" s="1020"/>
      <c r="AJ95" s="1020"/>
      <c r="AK95" s="1020"/>
      <c r="AL95" s="1020"/>
      <c r="AM95" s="1020"/>
      <c r="AN95" s="1020"/>
    </row>
    <row r="96" spans="1:40" ht="15" customHeight="1">
      <c r="A96" s="1020"/>
      <c r="B96" s="1020"/>
      <c r="C96" s="1020"/>
      <c r="D96" s="1020"/>
      <c r="E96" s="1020"/>
      <c r="F96" s="1020"/>
      <c r="G96" s="1020"/>
      <c r="H96" s="1020"/>
      <c r="I96" s="1020"/>
      <c r="J96" s="1020"/>
      <c r="K96" s="1020"/>
      <c r="L96" s="1020"/>
      <c r="M96" s="1020"/>
      <c r="N96" s="1020"/>
      <c r="O96" s="1020"/>
      <c r="P96" s="1020"/>
      <c r="Q96" s="1020"/>
      <c r="R96" s="1020"/>
      <c r="S96" s="1020"/>
      <c r="T96" s="1020"/>
      <c r="U96" s="1020"/>
      <c r="V96" s="1020"/>
      <c r="W96" s="1020"/>
      <c r="X96" s="1020"/>
      <c r="Y96" s="1020"/>
      <c r="Z96" s="1020"/>
      <c r="AA96" s="1020"/>
      <c r="AB96" s="1020"/>
      <c r="AC96" s="1020"/>
      <c r="AD96" s="1020"/>
      <c r="AE96" s="1020"/>
      <c r="AF96" s="1020"/>
      <c r="AG96" s="1020"/>
      <c r="AH96" s="1020"/>
      <c r="AI96" s="1020"/>
      <c r="AJ96" s="1020"/>
      <c r="AK96" s="1020"/>
      <c r="AL96" s="1020"/>
      <c r="AM96" s="1020"/>
      <c r="AN96" s="1020"/>
    </row>
    <row r="97" spans="1:40" ht="15" customHeight="1">
      <c r="A97" s="1020"/>
      <c r="B97" s="1020"/>
      <c r="C97" s="1020"/>
      <c r="D97" s="1020"/>
      <c r="E97" s="1020"/>
      <c r="F97" s="1020"/>
      <c r="G97" s="1020"/>
      <c r="H97" s="1020"/>
      <c r="I97" s="1020"/>
      <c r="J97" s="1020"/>
      <c r="K97" s="1020"/>
      <c r="L97" s="1020"/>
      <c r="M97" s="1020"/>
      <c r="N97" s="1020"/>
      <c r="O97" s="1020"/>
      <c r="P97" s="1020"/>
      <c r="Q97" s="1020"/>
      <c r="R97" s="1020"/>
      <c r="S97" s="1020"/>
      <c r="T97" s="1020"/>
      <c r="U97" s="1020"/>
      <c r="V97" s="1020"/>
      <c r="W97" s="1020"/>
      <c r="X97" s="1020"/>
      <c r="Y97" s="1020"/>
      <c r="Z97" s="1020"/>
      <c r="AA97" s="1020"/>
      <c r="AB97" s="1020"/>
      <c r="AC97" s="1020"/>
      <c r="AD97" s="1020"/>
      <c r="AE97" s="1020"/>
      <c r="AF97" s="1020"/>
      <c r="AG97" s="1020"/>
      <c r="AH97" s="1020"/>
      <c r="AI97" s="1020"/>
      <c r="AJ97" s="1020"/>
      <c r="AK97" s="1020"/>
      <c r="AL97" s="1020"/>
      <c r="AM97" s="1020"/>
      <c r="AN97" s="1020"/>
    </row>
    <row r="98" spans="1:40" ht="15" customHeight="1">
      <c r="A98" s="1020"/>
      <c r="B98" s="1020"/>
      <c r="C98" s="1020"/>
      <c r="D98" s="1020"/>
      <c r="E98" s="1020"/>
      <c r="F98" s="1020"/>
      <c r="G98" s="1020"/>
      <c r="H98" s="1020"/>
      <c r="I98" s="1020"/>
      <c r="J98" s="1020"/>
      <c r="K98" s="1020"/>
      <c r="L98" s="1020"/>
      <c r="M98" s="1020"/>
      <c r="N98" s="1020"/>
      <c r="O98" s="1020"/>
      <c r="P98" s="1020"/>
      <c r="Q98" s="1020"/>
      <c r="R98" s="1020"/>
      <c r="S98" s="1020"/>
      <c r="T98" s="1020"/>
      <c r="U98" s="1020"/>
      <c r="V98" s="1020"/>
      <c r="W98" s="1020"/>
      <c r="X98" s="1020"/>
      <c r="Y98" s="1020"/>
      <c r="Z98" s="1020"/>
      <c r="AA98" s="1020"/>
      <c r="AB98" s="1020"/>
      <c r="AC98" s="1020"/>
      <c r="AD98" s="1020"/>
      <c r="AE98" s="1020"/>
      <c r="AF98" s="1020"/>
      <c r="AG98" s="1020"/>
      <c r="AH98" s="1020"/>
      <c r="AI98" s="1020"/>
      <c r="AJ98" s="1020"/>
      <c r="AK98" s="1020"/>
      <c r="AL98" s="1020"/>
      <c r="AM98" s="1020"/>
      <c r="AN98" s="1020"/>
    </row>
    <row r="99" spans="1:40" ht="15" customHeight="1">
      <c r="A99" s="1020"/>
      <c r="B99" s="1020"/>
      <c r="C99" s="1020"/>
      <c r="D99" s="1020"/>
      <c r="E99" s="1020"/>
      <c r="F99" s="1020"/>
      <c r="G99" s="1020"/>
      <c r="H99" s="1020"/>
      <c r="I99" s="1020"/>
      <c r="J99" s="1020"/>
      <c r="K99" s="1020"/>
      <c r="L99" s="1020"/>
      <c r="M99" s="1020"/>
      <c r="N99" s="1020"/>
      <c r="O99" s="1020"/>
      <c r="P99" s="1020"/>
      <c r="Q99" s="1020"/>
      <c r="R99" s="1020"/>
      <c r="S99" s="1020"/>
      <c r="T99" s="1020"/>
      <c r="U99" s="1020"/>
      <c r="V99" s="1020"/>
      <c r="W99" s="1020"/>
      <c r="X99" s="1020"/>
      <c r="Y99" s="1020"/>
      <c r="Z99" s="1020"/>
      <c r="AA99" s="1020"/>
      <c r="AB99" s="1020"/>
      <c r="AC99" s="1020"/>
      <c r="AD99" s="1020"/>
      <c r="AE99" s="1020"/>
      <c r="AF99" s="1020"/>
      <c r="AG99" s="1020"/>
      <c r="AH99" s="1020"/>
      <c r="AI99" s="1020"/>
      <c r="AJ99" s="1020"/>
      <c r="AK99" s="1020"/>
      <c r="AL99" s="1020"/>
      <c r="AM99" s="1020"/>
      <c r="AN99" s="1020"/>
    </row>
    <row r="100" spans="1:40" ht="15" customHeight="1">
      <c r="A100" s="1020"/>
      <c r="B100" s="1020"/>
      <c r="C100" s="1020"/>
      <c r="D100" s="1020"/>
      <c r="E100" s="1020"/>
      <c r="F100" s="1020"/>
      <c r="G100" s="1020"/>
      <c r="H100" s="1020"/>
      <c r="I100" s="1020"/>
      <c r="J100" s="1020"/>
      <c r="K100" s="1020"/>
      <c r="L100" s="1020"/>
      <c r="M100" s="1020"/>
      <c r="N100" s="1020"/>
      <c r="O100" s="1020"/>
      <c r="P100" s="1020"/>
      <c r="Q100" s="1020"/>
      <c r="R100" s="1020"/>
      <c r="S100" s="1020"/>
      <c r="T100" s="1020"/>
      <c r="U100" s="1020"/>
      <c r="V100" s="1020"/>
      <c r="W100" s="1020"/>
      <c r="X100" s="1020"/>
      <c r="Y100" s="1020"/>
      <c r="Z100" s="1020"/>
      <c r="AA100" s="1020"/>
      <c r="AB100" s="1020"/>
      <c r="AC100" s="1020"/>
      <c r="AD100" s="1020"/>
      <c r="AE100" s="1020"/>
      <c r="AF100" s="1020"/>
      <c r="AG100" s="1020"/>
      <c r="AH100" s="1020"/>
      <c r="AI100" s="1020"/>
      <c r="AJ100" s="1020"/>
      <c r="AK100" s="1020"/>
      <c r="AL100" s="1020"/>
      <c r="AM100" s="1020"/>
      <c r="AN100" s="1020"/>
    </row>
  </sheetData>
  <mergeCells count="4">
    <mergeCell ref="S13:AC13"/>
    <mergeCell ref="B18:AH18"/>
    <mergeCell ref="K22:AH22"/>
    <mergeCell ref="C24:AH2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3457-C7E8-4023-B245-D6D9D9B83373}">
  <sheetPr codeName="Foglio28"/>
  <dimension ref="A1:AN100"/>
  <sheetViews>
    <sheetView workbookViewId="0"/>
  </sheetViews>
  <sheetFormatPr defaultRowHeight="15"/>
  <cols>
    <col min="1" max="35" width="2.7109375" customWidth="1"/>
  </cols>
  <sheetData>
    <row r="1" spans="1:40" ht="9.9499999999999993" customHeight="1">
      <c r="A1" s="1040"/>
      <c r="B1" s="833" t="s">
        <v>2061</v>
      </c>
      <c r="C1" s="834"/>
      <c r="D1" s="834"/>
      <c r="E1" s="834"/>
      <c r="F1" s="834"/>
      <c r="G1" s="834"/>
      <c r="H1" s="834"/>
      <c r="I1" s="834"/>
      <c r="J1" s="834"/>
      <c r="K1" s="834"/>
      <c r="L1" s="834"/>
      <c r="M1" s="834"/>
      <c r="N1" s="835"/>
      <c r="O1" s="835"/>
      <c r="P1" s="835"/>
      <c r="Q1" s="835"/>
      <c r="R1" s="835"/>
      <c r="S1" s="835"/>
      <c r="T1" s="835"/>
      <c r="U1" s="835"/>
      <c r="V1" s="835"/>
      <c r="W1" s="1040"/>
      <c r="X1" s="836"/>
      <c r="Y1" s="836"/>
      <c r="Z1" s="836"/>
      <c r="AA1" s="836"/>
      <c r="AB1" s="836"/>
      <c r="AC1" s="836"/>
      <c r="AD1" s="836"/>
      <c r="AE1" s="836"/>
      <c r="AF1" s="836"/>
      <c r="AG1" s="836"/>
      <c r="AH1" s="837" t="s">
        <v>2062</v>
      </c>
      <c r="AI1" s="836"/>
      <c r="AJ1" s="838"/>
      <c r="AK1" s="1040"/>
      <c r="AL1" s="1040"/>
      <c r="AM1" s="1040"/>
      <c r="AN1" s="1040"/>
    </row>
    <row r="2" spans="1:40" ht="9.9499999999999993" customHeight="1">
      <c r="A2" s="1040"/>
      <c r="B2" s="833" t="s">
        <v>2062</v>
      </c>
      <c r="C2" s="834"/>
      <c r="D2" s="834"/>
      <c r="E2" s="834"/>
      <c r="F2" s="834"/>
      <c r="G2" s="834"/>
      <c r="H2" s="834"/>
      <c r="I2" s="834"/>
      <c r="J2" s="834"/>
      <c r="K2" s="834"/>
      <c r="L2" s="834"/>
      <c r="M2" s="834"/>
      <c r="N2" s="835"/>
      <c r="O2" s="835"/>
      <c r="P2" s="835"/>
      <c r="Q2" s="835"/>
      <c r="R2" s="835"/>
      <c r="S2" s="835"/>
      <c r="T2" s="835"/>
      <c r="U2" s="835"/>
      <c r="V2" s="835"/>
      <c r="W2" s="1040"/>
      <c r="X2" s="836"/>
      <c r="Y2" s="836"/>
      <c r="Z2" s="836"/>
      <c r="AA2" s="836"/>
      <c r="AB2" s="836"/>
      <c r="AC2" s="836"/>
      <c r="AD2" s="836"/>
      <c r="AE2" s="836"/>
      <c r="AF2" s="836"/>
      <c r="AG2" s="836"/>
      <c r="AH2" s="837" t="s">
        <v>2063</v>
      </c>
      <c r="AI2" s="836"/>
      <c r="AJ2" s="838"/>
      <c r="AK2" s="1040"/>
      <c r="AL2" s="1040"/>
      <c r="AM2" s="1040"/>
      <c r="AN2" s="1040"/>
    </row>
    <row r="3" spans="1:40" ht="9.9499999999999993" customHeight="1">
      <c r="A3" s="1040"/>
      <c r="B3" s="833" t="s">
        <v>2064</v>
      </c>
      <c r="C3" s="767"/>
      <c r="D3" s="767"/>
      <c r="E3" s="767"/>
      <c r="F3" s="767"/>
      <c r="G3" s="767"/>
      <c r="H3" s="767"/>
      <c r="I3" s="767"/>
      <c r="J3" s="767"/>
      <c r="K3" s="767"/>
      <c r="L3" s="767"/>
      <c r="M3" s="767"/>
      <c r="N3" s="835"/>
      <c r="O3" s="835"/>
      <c r="P3" s="835"/>
      <c r="Q3" s="835"/>
      <c r="R3" s="835"/>
      <c r="S3" s="835"/>
      <c r="T3" s="835"/>
      <c r="U3" s="835"/>
      <c r="V3" s="835"/>
      <c r="W3" s="1040"/>
      <c r="X3" s="836"/>
      <c r="Y3" s="836"/>
      <c r="Z3" s="836"/>
      <c r="AA3" s="836"/>
      <c r="AB3" s="836"/>
      <c r="AC3" s="836"/>
      <c r="AD3" s="836"/>
      <c r="AE3" s="836"/>
      <c r="AF3" s="836"/>
      <c r="AG3" s="836"/>
      <c r="AH3" s="837" t="s">
        <v>2065</v>
      </c>
      <c r="AI3" s="836"/>
      <c r="AJ3" s="838"/>
      <c r="AK3" s="1040"/>
      <c r="AL3" s="1040"/>
      <c r="AM3" s="1040"/>
      <c r="AN3" s="1040"/>
    </row>
    <row r="4" spans="1:40" ht="9.9499999999999993" customHeight="1">
      <c r="A4" s="1040"/>
      <c r="B4" s="833" t="s">
        <v>2066</v>
      </c>
      <c r="C4" s="767"/>
      <c r="D4" s="767"/>
      <c r="E4" s="767"/>
      <c r="F4" s="767"/>
      <c r="G4" s="767"/>
      <c r="H4" s="767"/>
      <c r="I4" s="767"/>
      <c r="J4" s="767"/>
      <c r="K4" s="767"/>
      <c r="L4" s="767"/>
      <c r="M4" s="767"/>
      <c r="N4" s="835"/>
      <c r="O4" s="835"/>
      <c r="P4" s="835"/>
      <c r="Q4" s="835"/>
      <c r="R4" s="835"/>
      <c r="S4" s="835"/>
      <c r="T4" s="835"/>
      <c r="U4" s="835"/>
      <c r="V4" s="835"/>
      <c r="W4" s="1040"/>
      <c r="X4" s="836"/>
      <c r="Y4" s="836"/>
      <c r="Z4" s="836"/>
      <c r="AA4" s="836"/>
      <c r="AB4" s="836"/>
      <c r="AC4" s="836"/>
      <c r="AD4" s="836"/>
      <c r="AE4" s="836"/>
      <c r="AF4" s="836"/>
      <c r="AG4" s="836"/>
      <c r="AH4" s="837" t="s">
        <v>2067</v>
      </c>
      <c r="AI4" s="836"/>
      <c r="AJ4" s="838"/>
      <c r="AK4" s="1040"/>
      <c r="AL4" s="1040"/>
      <c r="AM4" s="1040"/>
      <c r="AN4" s="1040"/>
    </row>
    <row r="5" spans="1:40" ht="9.9499999999999993" customHeight="1">
      <c r="A5" s="1040"/>
      <c r="B5" s="833"/>
      <c r="C5" s="767"/>
      <c r="D5" s="767"/>
      <c r="E5" s="767"/>
      <c r="F5" s="767"/>
      <c r="G5" s="767"/>
      <c r="H5" s="767"/>
      <c r="I5" s="767"/>
      <c r="J5" s="767"/>
      <c r="K5" s="767"/>
      <c r="L5" s="767"/>
      <c r="M5" s="767"/>
      <c r="N5" s="835"/>
      <c r="O5" s="835"/>
      <c r="P5" s="835"/>
      <c r="Q5" s="835"/>
      <c r="R5" s="835"/>
      <c r="S5" s="835"/>
      <c r="T5" s="835"/>
      <c r="U5" s="835"/>
      <c r="V5" s="835"/>
      <c r="W5" s="1040"/>
      <c r="X5" s="836"/>
      <c r="Y5" s="836"/>
      <c r="Z5" s="836"/>
      <c r="AA5" s="836"/>
      <c r="AB5" s="836"/>
      <c r="AC5" s="836"/>
      <c r="AD5" s="836"/>
      <c r="AE5" s="836"/>
      <c r="AF5" s="836"/>
      <c r="AG5" s="836"/>
      <c r="AH5" s="837" t="s">
        <v>2068</v>
      </c>
      <c r="AI5" s="836"/>
      <c r="AJ5" s="838"/>
      <c r="AK5" s="1040"/>
      <c r="AL5" s="1040"/>
      <c r="AM5" s="1040"/>
      <c r="AN5" s="1040"/>
    </row>
    <row r="6" spans="1:40" ht="9.9499999999999993" customHeight="1">
      <c r="A6" s="1040"/>
      <c r="B6" s="766"/>
      <c r="C6" s="767"/>
      <c r="D6" s="767"/>
      <c r="E6" s="767"/>
      <c r="F6" s="767"/>
      <c r="G6" s="767"/>
      <c r="H6" s="767"/>
      <c r="I6" s="767"/>
      <c r="J6" s="767"/>
      <c r="K6" s="767"/>
      <c r="L6" s="767"/>
      <c r="M6" s="767"/>
      <c r="N6" s="835"/>
      <c r="O6" s="835"/>
      <c r="P6" s="835"/>
      <c r="Q6" s="835"/>
      <c r="R6" s="835"/>
      <c r="S6" s="835"/>
      <c r="T6" s="835"/>
      <c r="U6" s="835"/>
      <c r="V6" s="835"/>
      <c r="W6" s="1040"/>
      <c r="X6" s="897"/>
      <c r="Y6" s="897"/>
      <c r="Z6" s="897"/>
      <c r="AA6" s="897"/>
      <c r="AB6" s="897"/>
      <c r="AC6" s="897"/>
      <c r="AD6" s="897"/>
      <c r="AE6" s="897"/>
      <c r="AF6" s="897"/>
      <c r="AG6" s="897"/>
      <c r="AH6" s="837" t="s">
        <v>2069</v>
      </c>
      <c r="AI6" s="897"/>
      <c r="AJ6" s="838"/>
      <c r="AK6" s="1040"/>
      <c r="AL6" s="1040"/>
      <c r="AM6" s="1040"/>
      <c r="AN6" s="1040"/>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1040"/>
      <c r="AK7" s="1040"/>
      <c r="AL7" s="1040"/>
      <c r="AM7" s="1040"/>
      <c r="AN7" s="1040"/>
    </row>
    <row r="8" spans="1:40" ht="15.75" customHeight="1">
      <c r="A8" s="1041"/>
      <c r="B8" s="1041"/>
      <c r="C8" s="1041"/>
      <c r="D8" s="1041"/>
      <c r="E8" s="1042"/>
      <c r="F8" s="1041"/>
      <c r="G8" s="1041"/>
      <c r="H8" s="1041"/>
      <c r="I8" s="1041"/>
      <c r="J8" s="1040"/>
      <c r="K8" s="1040"/>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row>
    <row r="9" spans="1:40" ht="15.75" customHeight="1">
      <c r="A9" s="1041"/>
      <c r="B9" s="1041"/>
      <c r="C9" s="1041"/>
      <c r="D9" s="1041"/>
      <c r="E9" s="1042"/>
      <c r="F9" s="1041"/>
      <c r="G9" s="1041"/>
      <c r="H9" s="1041"/>
      <c r="I9" s="1041"/>
      <c r="J9" s="1040"/>
      <c r="K9" s="1040"/>
      <c r="L9" s="1040"/>
      <c r="M9" s="1040"/>
      <c r="N9" s="1040"/>
      <c r="O9" s="1040"/>
      <c r="P9" s="1040"/>
      <c r="Q9" s="1040"/>
      <c r="R9" s="1040"/>
      <c r="S9" s="840" t="s">
        <v>2070</v>
      </c>
      <c r="T9" s="840"/>
      <c r="U9" s="840"/>
      <c r="V9" s="840"/>
      <c r="W9" s="840"/>
      <c r="X9" s="840"/>
      <c r="Y9" s="840"/>
      <c r="Z9" s="840"/>
      <c r="AA9" s="840"/>
      <c r="AB9" s="840"/>
      <c r="AC9" s="840"/>
      <c r="AD9" s="1040"/>
      <c r="AE9" s="1040"/>
      <c r="AF9" s="1040"/>
      <c r="AG9" s="1040"/>
      <c r="AH9" s="1040"/>
      <c r="AI9" s="1040"/>
      <c r="AJ9" s="1040"/>
      <c r="AK9" s="1040"/>
      <c r="AL9" s="1040"/>
      <c r="AM9" s="1040"/>
      <c r="AN9" s="1040"/>
    </row>
    <row r="10" spans="1:40" ht="15.75" customHeight="1">
      <c r="A10" s="1043"/>
      <c r="B10" s="1043"/>
      <c r="C10" s="1043"/>
      <c r="D10" s="1043"/>
      <c r="E10" s="1040"/>
      <c r="F10" s="1044"/>
      <c r="G10" s="1044"/>
      <c r="H10" s="1044"/>
      <c r="I10" s="1044"/>
      <c r="J10" s="1040"/>
      <c r="K10" s="1040"/>
      <c r="L10" s="1040"/>
      <c r="M10" s="1040"/>
      <c r="N10" s="1040"/>
      <c r="O10" s="1040"/>
      <c r="P10" s="1040"/>
      <c r="Q10" s="1040"/>
      <c r="R10" s="1040"/>
      <c r="S10" s="842" t="s">
        <v>2071</v>
      </c>
      <c r="T10" s="840"/>
      <c r="U10" s="840"/>
      <c r="V10" s="840"/>
      <c r="W10" s="840"/>
      <c r="X10" s="840"/>
      <c r="Y10" s="840"/>
      <c r="Z10" s="840"/>
      <c r="AA10" s="840"/>
      <c r="AB10" s="840"/>
      <c r="AC10" s="840"/>
      <c r="AD10" s="1040"/>
      <c r="AE10" s="1040"/>
      <c r="AF10" s="1040"/>
      <c r="AG10" s="1040"/>
      <c r="AH10" s="1040"/>
      <c r="AI10" s="1040"/>
      <c r="AJ10" s="1040"/>
      <c r="AK10" s="1040"/>
      <c r="AL10" s="1040"/>
      <c r="AM10" s="1040"/>
      <c r="AN10" s="1040"/>
    </row>
    <row r="11" spans="1:40" ht="15.75" customHeight="1">
      <c r="A11" s="1043"/>
      <c r="B11" s="1043"/>
      <c r="C11" s="1043"/>
      <c r="D11" s="1043"/>
      <c r="E11" s="1043"/>
      <c r="F11" s="1045"/>
      <c r="G11" s="1045"/>
      <c r="H11" s="1045"/>
      <c r="I11" s="1045"/>
      <c r="J11" s="1040"/>
      <c r="K11" s="1040"/>
      <c r="L11" s="1040"/>
      <c r="M11" s="1040"/>
      <c r="N11" s="1040"/>
      <c r="O11" s="1040"/>
      <c r="P11" s="1040"/>
      <c r="Q11" s="1040"/>
      <c r="R11" s="1040"/>
      <c r="S11" s="840" t="s">
        <v>2072</v>
      </c>
      <c r="T11" s="840"/>
      <c r="U11" s="840"/>
      <c r="V11" s="840"/>
      <c r="W11" s="840"/>
      <c r="X11" s="840"/>
      <c r="Y11" s="840"/>
      <c r="Z11" s="840"/>
      <c r="AA11" s="840"/>
      <c r="AB11" s="840"/>
      <c r="AC11" s="840"/>
      <c r="AD11" s="1040"/>
      <c r="AE11" s="1040"/>
      <c r="AF11" s="1040"/>
      <c r="AG11" s="1040"/>
      <c r="AH11" s="1040"/>
      <c r="AI11" s="1040"/>
      <c r="AJ11" s="1040"/>
      <c r="AK11" s="1040"/>
      <c r="AL11" s="1040"/>
      <c r="AM11" s="1040"/>
      <c r="AN11" s="1040"/>
    </row>
    <row r="12" spans="1:40" ht="15.75" customHeight="1">
      <c r="A12" s="1043"/>
      <c r="B12" s="1043"/>
      <c r="C12" s="1043"/>
      <c r="D12" s="1043"/>
      <c r="E12" s="1043"/>
      <c r="F12" s="1046"/>
      <c r="G12" s="1046"/>
      <c r="H12" s="1046"/>
      <c r="I12" s="1046"/>
      <c r="J12" s="1040"/>
      <c r="K12" s="1040"/>
      <c r="L12" s="1040"/>
      <c r="M12" s="1040"/>
      <c r="N12" s="1040"/>
      <c r="O12" s="1040"/>
      <c r="P12" s="1040"/>
      <c r="Q12" s="1040"/>
      <c r="R12" s="1040"/>
      <c r="S12" s="840" t="s">
        <v>2073</v>
      </c>
      <c r="T12" s="840"/>
      <c r="U12" s="840"/>
      <c r="V12" s="840"/>
      <c r="W12" s="840"/>
      <c r="X12" s="840"/>
      <c r="Y12" s="840"/>
      <c r="Z12" s="840"/>
      <c r="AA12" s="840"/>
      <c r="AB12" s="840"/>
      <c r="AC12" s="840"/>
      <c r="AD12" s="1040"/>
      <c r="AE12" s="1040"/>
      <c r="AF12" s="1040"/>
      <c r="AG12" s="1040"/>
      <c r="AH12" s="1040"/>
      <c r="AI12" s="1040"/>
      <c r="AJ12" s="1040"/>
      <c r="AK12" s="1040"/>
      <c r="AL12" s="1040"/>
      <c r="AM12" s="1040"/>
      <c r="AN12" s="1040"/>
    </row>
    <row r="13" spans="1:40" ht="15.75" customHeight="1">
      <c r="A13" s="1043"/>
      <c r="B13" s="1043"/>
      <c r="C13" s="1043"/>
      <c r="D13" s="1043"/>
      <c r="E13" s="1043"/>
      <c r="F13" s="1045"/>
      <c r="G13" s="1045"/>
      <c r="H13" s="1045"/>
      <c r="I13" s="1045"/>
      <c r="J13" s="1040"/>
      <c r="K13" s="1040"/>
      <c r="L13" s="1040"/>
      <c r="M13" s="1040"/>
      <c r="N13" s="1040"/>
      <c r="O13" s="1040"/>
      <c r="P13" s="1040"/>
      <c r="Q13" s="1040"/>
      <c r="R13" s="1040"/>
      <c r="S13" s="1240" t="s">
        <v>2179</v>
      </c>
      <c r="T13" s="1240"/>
      <c r="U13" s="1240"/>
      <c r="V13" s="1240"/>
      <c r="W13" s="1240"/>
      <c r="X13" s="1240"/>
      <c r="Y13" s="1240"/>
      <c r="Z13" s="1240"/>
      <c r="AA13" s="1240"/>
      <c r="AB13" s="1240"/>
      <c r="AC13" s="1240"/>
      <c r="AD13" s="1040"/>
      <c r="AE13" s="1040"/>
      <c r="AF13" s="1040"/>
      <c r="AG13" s="1040"/>
      <c r="AH13" s="1040"/>
      <c r="AI13" s="1040"/>
      <c r="AJ13" s="1040"/>
      <c r="AK13" s="1040"/>
      <c r="AL13" s="1040"/>
      <c r="AM13" s="1040"/>
      <c r="AN13" s="1040"/>
    </row>
    <row r="14" spans="1:40" ht="15.75" customHeight="1">
      <c r="A14" s="1043"/>
      <c r="B14" s="1043"/>
      <c r="C14" s="1043"/>
      <c r="D14" s="1043"/>
      <c r="E14" s="1043"/>
      <c r="F14" s="1045"/>
      <c r="G14" s="1045"/>
      <c r="H14" s="1045"/>
      <c r="I14" s="1045"/>
      <c r="J14" s="1040"/>
      <c r="K14" s="1040"/>
      <c r="L14" s="1040"/>
      <c r="M14" s="1040"/>
      <c r="N14" s="1040"/>
      <c r="O14" s="1040"/>
      <c r="P14" s="1040"/>
      <c r="Q14" s="1040"/>
      <c r="R14" s="1040"/>
      <c r="S14" s="779" t="s">
        <v>2075</v>
      </c>
      <c r="T14" s="779"/>
      <c r="U14" s="779"/>
      <c r="V14" s="779"/>
      <c r="W14" s="779"/>
      <c r="X14" s="780"/>
      <c r="Y14" s="780"/>
      <c r="Z14" s="780"/>
      <c r="AA14" s="779"/>
      <c r="AB14" s="779"/>
      <c r="AC14" s="779"/>
      <c r="AD14" s="1040"/>
      <c r="AE14" s="1040"/>
      <c r="AF14" s="1040"/>
      <c r="AG14" s="1040"/>
      <c r="AH14" s="1040"/>
      <c r="AI14" s="1040"/>
      <c r="AJ14" s="1040"/>
      <c r="AK14" s="1040"/>
      <c r="AL14" s="1040"/>
      <c r="AM14" s="1040"/>
      <c r="AN14" s="1040"/>
    </row>
    <row r="15" spans="1:40" ht="15.75" customHeight="1">
      <c r="A15" s="1043"/>
      <c r="B15" s="1043"/>
      <c r="C15" s="1043"/>
      <c r="D15" s="1043"/>
      <c r="E15" s="1043"/>
      <c r="F15" s="1045"/>
      <c r="G15" s="1045"/>
      <c r="H15" s="1045"/>
      <c r="I15" s="1045"/>
      <c r="J15" s="1040"/>
      <c r="K15" s="1040"/>
      <c r="L15" s="1040"/>
      <c r="M15" s="1040"/>
      <c r="N15" s="1040"/>
      <c r="O15" s="1040"/>
      <c r="P15" s="1040"/>
      <c r="Q15" s="1040"/>
      <c r="R15" s="1040"/>
      <c r="S15" s="1040"/>
      <c r="T15" s="1040"/>
      <c r="U15" s="1040"/>
      <c r="V15" s="1040"/>
      <c r="W15" s="1040"/>
      <c r="X15" s="1040"/>
      <c r="Y15" s="1047"/>
      <c r="Z15" s="1047"/>
      <c r="AA15" s="1047"/>
      <c r="AB15" s="1047"/>
      <c r="AC15" s="1040"/>
      <c r="AD15" s="1040"/>
      <c r="AE15" s="1040"/>
      <c r="AF15" s="1040"/>
      <c r="AG15" s="1040"/>
      <c r="AH15" s="1040"/>
      <c r="AI15" s="1040"/>
      <c r="AJ15" s="1040"/>
      <c r="AK15" s="1040"/>
      <c r="AL15" s="1040"/>
      <c r="AM15" s="1040"/>
      <c r="AN15" s="1040"/>
    </row>
    <row r="16" spans="1:40" ht="15.75" customHeight="1">
      <c r="A16" s="1043"/>
      <c r="B16" s="1043"/>
      <c r="C16" s="1043"/>
      <c r="D16" s="1043"/>
      <c r="E16" s="1043"/>
      <c r="F16" s="1045"/>
      <c r="G16" s="1045"/>
      <c r="H16" s="1045"/>
      <c r="I16" s="1045"/>
      <c r="J16" s="1040"/>
      <c r="K16" s="1040"/>
      <c r="L16" s="1040"/>
      <c r="M16" s="1040"/>
      <c r="N16" s="1040"/>
      <c r="O16" s="1040"/>
      <c r="P16" s="1040"/>
      <c r="Q16" s="1040"/>
      <c r="R16" s="1040"/>
      <c r="S16" s="1040"/>
      <c r="T16" s="1040"/>
      <c r="U16" s="1040"/>
      <c r="V16" s="1040"/>
      <c r="W16" s="1040"/>
      <c r="X16" s="1040"/>
      <c r="Y16" s="1048"/>
      <c r="Z16" s="1048"/>
      <c r="AA16" s="1048"/>
      <c r="AB16" s="1048"/>
      <c r="AC16" s="1040"/>
      <c r="AD16" s="1040"/>
      <c r="AE16" s="1040"/>
      <c r="AF16" s="1040"/>
      <c r="AG16" s="1040"/>
      <c r="AH16" s="1040"/>
      <c r="AI16" s="1040"/>
      <c r="AJ16" s="1040"/>
      <c r="AK16" s="1040"/>
      <c r="AL16" s="1040"/>
      <c r="AM16" s="1040"/>
      <c r="AN16" s="1040"/>
    </row>
    <row r="17" spans="1:40" ht="15" customHeight="1">
      <c r="A17" s="1043"/>
      <c r="B17" s="1043"/>
      <c r="C17" s="1043"/>
      <c r="D17" s="1043"/>
      <c r="E17" s="1043"/>
      <c r="F17" s="1043"/>
      <c r="G17" s="1049"/>
      <c r="H17" s="1049"/>
      <c r="I17" s="1049"/>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row>
    <row r="18" spans="1:40" ht="15.75" customHeight="1">
      <c r="A18" s="1040"/>
      <c r="B18" s="1050"/>
      <c r="C18" s="1306" t="s">
        <v>2180</v>
      </c>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040"/>
      <c r="AK18" s="1040"/>
      <c r="AL18" s="1040"/>
      <c r="AM18" s="1040"/>
      <c r="AN18" s="1040"/>
    </row>
    <row r="19" spans="1:40" ht="15" customHeight="1">
      <c r="A19" s="1051"/>
      <c r="B19" s="1043"/>
      <c r="C19" s="1043"/>
      <c r="D19" s="1043"/>
      <c r="E19" s="1043"/>
      <c r="F19" s="1043"/>
      <c r="G19" s="1043"/>
      <c r="H19" s="1043"/>
      <c r="I19" s="1043"/>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51"/>
      <c r="AJ19" s="1040"/>
      <c r="AK19" s="1040"/>
      <c r="AL19" s="1040"/>
      <c r="AM19" s="1040"/>
      <c r="AN19" s="1040"/>
    </row>
    <row r="20" spans="1:40" ht="15.75" customHeight="1">
      <c r="A20" s="1040"/>
      <c r="B20" s="1052"/>
      <c r="C20" s="1053" t="s">
        <v>2181</v>
      </c>
      <c r="D20" s="1054"/>
      <c r="E20" s="1054"/>
      <c r="F20" s="1054"/>
      <c r="G20" s="1054"/>
      <c r="H20" s="1054"/>
      <c r="I20" s="1054"/>
      <c r="J20" s="1054"/>
      <c r="K20" s="1307" t="s">
        <v>2182</v>
      </c>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040"/>
      <c r="AJ20" s="1040"/>
      <c r="AK20" s="1040"/>
      <c r="AL20" s="1040"/>
      <c r="AM20" s="1040"/>
      <c r="AN20" s="1040"/>
    </row>
    <row r="21" spans="1:40" ht="15.75" customHeight="1">
      <c r="A21" s="1040"/>
      <c r="B21" s="1052"/>
      <c r="C21" s="1053"/>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40"/>
      <c r="AJ21" s="1040"/>
      <c r="AK21" s="1040"/>
      <c r="AL21" s="1040"/>
      <c r="AM21" s="1040"/>
      <c r="AN21" s="1040"/>
    </row>
    <row r="22" spans="1:40" ht="30.6" customHeight="1">
      <c r="A22" s="1040"/>
      <c r="B22" s="1052"/>
      <c r="C22" s="1308" t="s">
        <v>2183</v>
      </c>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1308"/>
      <c r="AB22" s="1308"/>
      <c r="AC22" s="1308"/>
      <c r="AD22" s="1308"/>
      <c r="AE22" s="1308"/>
      <c r="AF22" s="1308"/>
      <c r="AG22" s="1308"/>
      <c r="AH22" s="1308"/>
      <c r="AI22" s="1055"/>
      <c r="AJ22" s="1040"/>
      <c r="AK22" s="1040"/>
      <c r="AL22" s="1040"/>
      <c r="AM22" s="1040"/>
      <c r="AN22" s="1040"/>
    </row>
    <row r="23" spans="1:40" ht="30.6" customHeight="1">
      <c r="A23" s="1052"/>
      <c r="B23" s="1052"/>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Y23" s="1308"/>
      <c r="Z23" s="1308"/>
      <c r="AA23" s="1308"/>
      <c r="AB23" s="1308"/>
      <c r="AC23" s="1308"/>
      <c r="AD23" s="1308"/>
      <c r="AE23" s="1308"/>
      <c r="AF23" s="1308"/>
      <c r="AG23" s="1308"/>
      <c r="AH23" s="1308"/>
      <c r="AI23" s="1040"/>
      <c r="AJ23" s="1040"/>
      <c r="AK23" s="1040"/>
      <c r="AL23" s="1040"/>
      <c r="AM23" s="1040"/>
      <c r="AN23" s="1040"/>
    </row>
    <row r="24" spans="1:40" ht="15.75" customHeight="1">
      <c r="A24" s="1052"/>
      <c r="B24" s="1052"/>
      <c r="C24" s="1040" t="s">
        <v>2184</v>
      </c>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40"/>
      <c r="AJ24" s="1040"/>
      <c r="AK24" s="1040"/>
      <c r="AL24" s="1040"/>
      <c r="AM24" s="1040"/>
      <c r="AN24" s="1040"/>
    </row>
    <row r="25" spans="1:40" ht="15.75" customHeight="1">
      <c r="A25" s="1052"/>
      <c r="B25" s="1052"/>
      <c r="C25" s="1040"/>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40"/>
      <c r="AJ25" s="1040"/>
      <c r="AK25" s="1040"/>
      <c r="AL25" s="1040"/>
      <c r="AM25" s="1040"/>
      <c r="AN25" s="1040"/>
    </row>
    <row r="26" spans="1:40" ht="15.75" customHeight="1">
      <c r="A26" s="1052"/>
      <c r="B26" s="1052"/>
      <c r="C26" s="1040"/>
      <c r="D26" s="1056" t="s">
        <v>2185</v>
      </c>
      <c r="E26" s="1040"/>
      <c r="F26" s="1040" t="s">
        <v>2186</v>
      </c>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row>
    <row r="27" spans="1:40" ht="15.75" customHeight="1">
      <c r="A27" s="1052"/>
      <c r="B27" s="1052"/>
      <c r="C27" s="1040"/>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40"/>
      <c r="AJ27" s="1040"/>
      <c r="AK27" s="1040"/>
      <c r="AL27" s="1040"/>
      <c r="AM27" s="1040"/>
      <c r="AN27" s="1040"/>
    </row>
    <row r="28" spans="1:40" ht="15" customHeight="1">
      <c r="A28" s="1057"/>
      <c r="B28" s="1057"/>
      <c r="C28" s="1040"/>
      <c r="D28" s="1058" t="s">
        <v>2185</v>
      </c>
      <c r="E28" s="1059"/>
      <c r="F28" s="1040" t="s">
        <v>2187</v>
      </c>
      <c r="G28" s="1059"/>
      <c r="H28" s="1059"/>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40"/>
      <c r="AK28" s="1040"/>
      <c r="AL28" s="1040"/>
      <c r="AM28" s="1040"/>
      <c r="AN28" s="1040"/>
    </row>
    <row r="29" spans="1:40" ht="15" customHeight="1">
      <c r="A29" s="1057"/>
      <c r="B29" s="1057"/>
      <c r="C29" s="1060"/>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40"/>
      <c r="AJ29" s="1040"/>
      <c r="AK29" s="1040"/>
      <c r="AL29" s="1040"/>
      <c r="AM29" s="1040"/>
      <c r="AN29" s="1040"/>
    </row>
    <row r="30" spans="1:40" ht="15" customHeight="1">
      <c r="A30" s="1057"/>
      <c r="B30" s="1057"/>
      <c r="C30" s="1060"/>
      <c r="D30" s="1056" t="s">
        <v>2185</v>
      </c>
      <c r="E30" s="1054"/>
      <c r="F30" s="1061" t="s">
        <v>2188</v>
      </c>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40"/>
      <c r="AJ30" s="1040"/>
      <c r="AK30" s="1040"/>
      <c r="AL30" s="1040"/>
      <c r="AM30" s="1040"/>
      <c r="AN30" s="1040"/>
    </row>
    <row r="31" spans="1:40" ht="15" customHeight="1">
      <c r="A31" s="1057"/>
      <c r="B31" s="1057"/>
      <c r="C31" s="1060"/>
      <c r="D31" s="1056"/>
      <c r="E31" s="1054"/>
      <c r="F31" s="1061"/>
      <c r="G31" s="1054"/>
      <c r="H31" s="1054"/>
      <c r="I31" s="1054"/>
      <c r="J31" s="1054"/>
      <c r="K31" s="1054"/>
      <c r="L31" s="1054"/>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40"/>
      <c r="AJ31" s="1040"/>
      <c r="AK31" s="1040"/>
      <c r="AL31" s="1040"/>
      <c r="AM31" s="1040"/>
      <c r="AN31" s="1040"/>
    </row>
    <row r="32" spans="1:40" ht="15" customHeight="1">
      <c r="A32" s="1057"/>
      <c r="B32" s="1057"/>
      <c r="C32" s="1309" t="s">
        <v>2189</v>
      </c>
      <c r="D32" s="1309"/>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040"/>
      <c r="AJ32" s="1040"/>
      <c r="AK32" s="1040"/>
      <c r="AL32" s="1040"/>
      <c r="AM32" s="1040"/>
      <c r="AN32" s="1040"/>
    </row>
    <row r="33" spans="1:40" ht="15" customHeight="1">
      <c r="A33" s="1057"/>
      <c r="B33" s="1057"/>
      <c r="C33" s="1309"/>
      <c r="D33" s="1309"/>
      <c r="E33" s="1309"/>
      <c r="F33" s="1309"/>
      <c r="G33" s="1309"/>
      <c r="H33" s="1309"/>
      <c r="I33" s="1309"/>
      <c r="J33" s="1309"/>
      <c r="K33" s="1309"/>
      <c r="L33" s="1309"/>
      <c r="M33" s="1309"/>
      <c r="N33" s="1309"/>
      <c r="O33" s="1309"/>
      <c r="P33" s="1309"/>
      <c r="Q33" s="1309"/>
      <c r="R33" s="1309"/>
      <c r="S33" s="1309"/>
      <c r="T33" s="1309"/>
      <c r="U33" s="1309"/>
      <c r="V33" s="1309"/>
      <c r="W33" s="1309"/>
      <c r="X33" s="1309"/>
      <c r="Y33" s="1309"/>
      <c r="Z33" s="1309"/>
      <c r="AA33" s="1309"/>
      <c r="AB33" s="1309"/>
      <c r="AC33" s="1309"/>
      <c r="AD33" s="1309"/>
      <c r="AE33" s="1309"/>
      <c r="AF33" s="1309"/>
      <c r="AG33" s="1309"/>
      <c r="AH33" s="1309"/>
      <c r="AI33" s="1040"/>
      <c r="AJ33" s="1040"/>
      <c r="AK33" s="1040"/>
      <c r="AL33" s="1040"/>
      <c r="AM33" s="1040"/>
      <c r="AN33" s="1040"/>
    </row>
    <row r="34" spans="1:40" ht="15" customHeight="1">
      <c r="A34" s="1057"/>
      <c r="B34" s="1057"/>
      <c r="C34" s="1040"/>
      <c r="D34" s="1054"/>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40"/>
      <c r="AJ34" s="1040"/>
      <c r="AK34" s="1040"/>
      <c r="AL34" s="1040"/>
      <c r="AM34" s="1040"/>
      <c r="AN34" s="1040"/>
    </row>
    <row r="35" spans="1:40" ht="15" customHeight="1">
      <c r="A35" s="1057"/>
      <c r="B35" s="1057"/>
      <c r="C35" s="1060"/>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40"/>
      <c r="AJ35" s="1040"/>
      <c r="AK35" s="1040"/>
      <c r="AL35" s="1040"/>
      <c r="AM35" s="1040"/>
      <c r="AN35" s="1040"/>
    </row>
    <row r="36" spans="1:40" ht="15" customHeight="1">
      <c r="A36" s="1057"/>
      <c r="B36" s="1057"/>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40"/>
      <c r="AK36" s="1040"/>
      <c r="AL36" s="1040"/>
      <c r="AM36" s="1040"/>
      <c r="AN36" s="1040"/>
    </row>
    <row r="37" spans="1:40" ht="15" customHeight="1">
      <c r="A37" s="1057"/>
      <c r="B37" s="1057"/>
      <c r="C37" s="1062" t="s">
        <v>2190</v>
      </c>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40"/>
      <c r="AK37" s="1040"/>
      <c r="AL37" s="1040"/>
      <c r="AM37" s="1040"/>
      <c r="AN37" s="1040"/>
    </row>
    <row r="38" spans="1:40" ht="15" customHeight="1">
      <c r="A38" s="1057"/>
      <c r="B38" s="1057"/>
      <c r="C38" s="1062"/>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40"/>
      <c r="AK38" s="1040"/>
      <c r="AL38" s="1040"/>
      <c r="AM38" s="1040"/>
      <c r="AN38" s="1040"/>
    </row>
    <row r="39" spans="1:40" ht="15" customHeight="1">
      <c r="A39" s="1057"/>
      <c r="B39" s="1057"/>
      <c r="C39" s="1063"/>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40"/>
      <c r="AK39" s="1040"/>
      <c r="AL39" s="1040"/>
      <c r="AM39" s="1040"/>
      <c r="AN39" s="1040"/>
    </row>
    <row r="40" spans="1:40" ht="15" customHeight="1">
      <c r="A40" s="1040"/>
      <c r="B40" s="1040"/>
      <c r="C40" s="1060"/>
      <c r="D40" s="1040"/>
      <c r="E40" s="1040"/>
      <c r="F40" s="1040"/>
      <c r="G40" s="1040"/>
      <c r="H40" s="1040"/>
      <c r="I40" s="1040"/>
      <c r="J40" s="1040"/>
      <c r="K40" s="1040"/>
      <c r="L40" s="1040"/>
      <c r="M40" s="1040"/>
      <c r="N40" s="1040"/>
      <c r="O40" s="1040"/>
      <c r="P40" s="1040"/>
      <c r="Q40" s="1040"/>
      <c r="R40" s="1040"/>
      <c r="S40" s="1040"/>
      <c r="T40" s="1040"/>
      <c r="U40" s="1040" t="s">
        <v>2178</v>
      </c>
      <c r="V40" s="1040"/>
      <c r="W40" s="1040"/>
      <c r="X40" s="1040"/>
      <c r="Y40" s="1040"/>
      <c r="Z40" s="1040"/>
      <c r="AA40" s="1040"/>
      <c r="AB40" s="1040"/>
      <c r="AC40" s="1040"/>
      <c r="AD40" s="1040"/>
      <c r="AE40" s="1040"/>
      <c r="AF40" s="1040"/>
      <c r="AG40" s="1040"/>
      <c r="AH40" s="1040"/>
      <c r="AI40" s="1040"/>
      <c r="AJ40" s="1040"/>
      <c r="AK40" s="1040"/>
      <c r="AL40" s="1040"/>
      <c r="AM40" s="1040"/>
      <c r="AN40" s="1040"/>
    </row>
    <row r="41" spans="1:40" ht="15" customHeight="1">
      <c r="A41" s="1040"/>
      <c r="B41" s="1040"/>
      <c r="C41" s="1060"/>
      <c r="D41" s="1040"/>
      <c r="E41" s="1040"/>
      <c r="F41" s="1040"/>
      <c r="G41" s="1040"/>
      <c r="H41" s="1040"/>
      <c r="I41" s="1040"/>
      <c r="J41" s="1040"/>
      <c r="K41" s="1040"/>
      <c r="L41" s="1040"/>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row>
    <row r="42" spans="1:40" ht="15" customHeight="1">
      <c r="A42" s="1040"/>
      <c r="B42" s="1040"/>
      <c r="C42" s="1040"/>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row>
    <row r="43" spans="1:40" ht="15" customHeight="1">
      <c r="A43" s="1040"/>
      <c r="B43" s="1040"/>
      <c r="C43" s="1040"/>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row>
    <row r="44" spans="1:40" ht="15" customHeight="1">
      <c r="A44" s="1040"/>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0"/>
      <c r="AM44" s="1040"/>
      <c r="AN44" s="1040"/>
    </row>
    <row r="45" spans="1:40" ht="15" customHeight="1">
      <c r="A45" s="1040"/>
      <c r="B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row>
    <row r="46" spans="1:40" ht="15" customHeight="1">
      <c r="A46" s="1040"/>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row>
    <row r="47" spans="1:40" ht="15" customHeight="1">
      <c r="A47" s="1040"/>
      <c r="B47" s="1040"/>
      <c r="C47" s="1040"/>
      <c r="D47" s="1040"/>
      <c r="E47" s="1040"/>
      <c r="F47" s="1040"/>
      <c r="G47" s="1040"/>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row>
    <row r="48" spans="1:40" ht="15" customHeight="1">
      <c r="A48" s="1040"/>
      <c r="B48" s="1040"/>
      <c r="C48" s="1040"/>
      <c r="D48" s="1040"/>
      <c r="E48" s="1040"/>
      <c r="F48" s="1040"/>
      <c r="G48" s="1040"/>
      <c r="H48" s="1040"/>
      <c r="I48" s="1040"/>
      <c r="J48" s="1040"/>
      <c r="K48" s="1040"/>
      <c r="L48" s="1040"/>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row>
    <row r="49" spans="1:40" ht="15" customHeight="1">
      <c r="A49" s="1040"/>
      <c r="B49" s="1040"/>
      <c r="C49" s="1040"/>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row>
    <row r="50" spans="1:40" ht="15" customHeight="1">
      <c r="A50" s="1040"/>
      <c r="B50" s="1040"/>
      <c r="C50" s="1040"/>
      <c r="D50" s="1040"/>
      <c r="E50" s="1040"/>
      <c r="F50" s="1040"/>
      <c r="G50" s="1040"/>
      <c r="H50" s="1040"/>
      <c r="I50" s="1040"/>
      <c r="J50" s="1040"/>
      <c r="K50" s="1040"/>
      <c r="L50" s="1040"/>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row>
    <row r="51" spans="1:40" ht="15" customHeight="1">
      <c r="A51" s="1040"/>
      <c r="B51" s="1040"/>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row>
    <row r="52" spans="1:40" ht="15" customHeight="1">
      <c r="A52" s="1040"/>
      <c r="B52" s="1040"/>
      <c r="C52" s="1040"/>
      <c r="D52" s="1040"/>
      <c r="E52" s="1040"/>
      <c r="F52" s="1040"/>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row>
    <row r="53" spans="1:40" ht="15" customHeight="1">
      <c r="A53" s="1040"/>
      <c r="B53" s="1040"/>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row>
    <row r="54" spans="1:40" ht="15" customHeight="1">
      <c r="A54" s="1040"/>
      <c r="B54" s="1040"/>
      <c r="C54" s="1040"/>
      <c r="D54" s="1040"/>
      <c r="E54" s="1040"/>
      <c r="F54" s="1040"/>
      <c r="G54" s="1040"/>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row>
    <row r="55" spans="1:40" ht="15" customHeight="1">
      <c r="A55" s="1040"/>
      <c r="B55" s="1040"/>
      <c r="C55" s="1040"/>
      <c r="D55" s="1040"/>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1040"/>
      <c r="AK55" s="1040"/>
      <c r="AL55" s="1040"/>
      <c r="AM55" s="1040"/>
      <c r="AN55" s="1040"/>
    </row>
    <row r="56" spans="1:40" ht="15" customHeight="1">
      <c r="A56" s="1040"/>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row>
    <row r="57" spans="1:40" ht="15" customHeight="1">
      <c r="A57" s="1040"/>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040"/>
      <c r="AM57" s="1040"/>
      <c r="AN57" s="1040"/>
    </row>
    <row r="58" spans="1:40" ht="15" customHeight="1">
      <c r="A58" s="1040"/>
      <c r="B58" s="1040"/>
      <c r="C58" s="1040"/>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0"/>
      <c r="AK58" s="1040"/>
      <c r="AL58" s="1040"/>
      <c r="AM58" s="1040"/>
      <c r="AN58" s="1040"/>
    </row>
    <row r="59" spans="1:40" ht="15" customHeight="1">
      <c r="A59" s="1040"/>
      <c r="B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s="1040"/>
      <c r="AG59" s="1040"/>
      <c r="AH59" s="1040"/>
      <c r="AI59" s="1040"/>
      <c r="AJ59" s="1040"/>
      <c r="AK59" s="1040"/>
      <c r="AL59" s="1040"/>
      <c r="AM59" s="1040"/>
      <c r="AN59" s="1040"/>
    </row>
    <row r="60" spans="1:40" ht="15" customHeight="1">
      <c r="A60" s="1040"/>
      <c r="B60" s="1040"/>
      <c r="C60" s="1040"/>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c r="AD60" s="1040"/>
      <c r="AE60" s="1040"/>
      <c r="AF60" s="1040"/>
      <c r="AG60" s="1040"/>
      <c r="AH60" s="1040"/>
      <c r="AI60" s="1040"/>
      <c r="AJ60" s="1040"/>
      <c r="AK60" s="1040"/>
      <c r="AL60" s="1040"/>
      <c r="AM60" s="1040"/>
      <c r="AN60" s="1040"/>
    </row>
    <row r="61" spans="1:40" ht="15" customHeight="1">
      <c r="A61" s="1040"/>
      <c r="B61" s="1040"/>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row>
    <row r="62" spans="1:40" ht="15" customHeight="1">
      <c r="A62" s="1040"/>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row>
    <row r="63" spans="1:40" ht="15" customHeight="1">
      <c r="A63" s="1040"/>
      <c r="B63" s="1040"/>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row>
    <row r="64" spans="1:40" ht="15" customHeight="1">
      <c r="A64" s="1040"/>
      <c r="B64" s="1040"/>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040"/>
      <c r="AB64" s="1040"/>
      <c r="AC64" s="1040"/>
      <c r="AD64" s="1040"/>
      <c r="AE64" s="1040"/>
      <c r="AF64" s="1040"/>
      <c r="AG64" s="1040"/>
      <c r="AH64" s="1040"/>
      <c r="AI64" s="1040"/>
      <c r="AJ64" s="1040"/>
      <c r="AK64" s="1040"/>
      <c r="AL64" s="1040"/>
      <c r="AM64" s="1040"/>
      <c r="AN64" s="1040"/>
    </row>
    <row r="65" spans="1:40" ht="15" customHeight="1">
      <c r="A65" s="1040"/>
      <c r="B65" s="1040"/>
      <c r="C65" s="1040"/>
      <c r="D65" s="1040"/>
      <c r="E65" s="1040"/>
      <c r="F65" s="1040"/>
      <c r="G65" s="1040"/>
      <c r="H65" s="1040"/>
      <c r="I65" s="1040"/>
      <c r="J65" s="1040"/>
      <c r="K65" s="1040"/>
      <c r="L65" s="1040"/>
      <c r="M65" s="1040"/>
      <c r="N65" s="1040"/>
      <c r="O65" s="1040"/>
      <c r="P65" s="1040"/>
      <c r="Q65" s="1040"/>
      <c r="R65" s="1040"/>
      <c r="S65" s="1040"/>
      <c r="T65" s="1040"/>
      <c r="U65" s="1040"/>
      <c r="V65" s="1040"/>
      <c r="W65" s="1040"/>
      <c r="X65" s="1040"/>
      <c r="Y65" s="1040"/>
      <c r="Z65" s="1040"/>
      <c r="AA65" s="1040"/>
      <c r="AB65" s="1040"/>
      <c r="AC65" s="1040"/>
      <c r="AD65" s="1040"/>
      <c r="AE65" s="1040"/>
      <c r="AF65" s="1040"/>
      <c r="AG65" s="1040"/>
      <c r="AH65" s="1040"/>
      <c r="AI65" s="1040"/>
      <c r="AJ65" s="1040"/>
      <c r="AK65" s="1040"/>
      <c r="AL65" s="1040"/>
      <c r="AM65" s="1040"/>
      <c r="AN65" s="1040"/>
    </row>
    <row r="66" spans="1:40" ht="15" customHeight="1">
      <c r="A66" s="1040"/>
      <c r="B66" s="1040"/>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row>
    <row r="67" spans="1:40" ht="15" customHeight="1">
      <c r="A67" s="1040"/>
      <c r="B67" s="1040"/>
      <c r="C67" s="104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1040"/>
    </row>
    <row r="68" spans="1:40" ht="15" customHeight="1">
      <c r="A68" s="1040"/>
      <c r="B68" s="1040"/>
      <c r="C68" s="1040"/>
      <c r="D68" s="1040"/>
      <c r="E68" s="1040"/>
      <c r="F68" s="1040"/>
      <c r="G68" s="1040"/>
      <c r="H68" s="1040"/>
      <c r="I68" s="1040"/>
      <c r="J68" s="1040"/>
      <c r="K68" s="1040"/>
      <c r="L68" s="1040"/>
      <c r="M68" s="1040"/>
      <c r="N68" s="1040"/>
      <c r="O68" s="1040"/>
      <c r="P68" s="1040"/>
      <c r="Q68" s="1040"/>
      <c r="R68" s="1040"/>
      <c r="S68" s="1040"/>
      <c r="T68" s="1040"/>
      <c r="U68" s="1040"/>
      <c r="V68" s="1040"/>
      <c r="W68" s="1040"/>
      <c r="X68" s="1040"/>
      <c r="Y68" s="1040"/>
      <c r="Z68" s="1040"/>
      <c r="AA68" s="1040"/>
      <c r="AB68" s="1040"/>
      <c r="AC68" s="1040"/>
      <c r="AD68" s="1040"/>
      <c r="AE68" s="1040"/>
      <c r="AF68" s="1040"/>
      <c r="AG68" s="1040"/>
      <c r="AH68" s="1040"/>
      <c r="AI68" s="1040"/>
      <c r="AJ68" s="1040"/>
      <c r="AK68" s="1040"/>
      <c r="AL68" s="1040"/>
      <c r="AM68" s="1040"/>
      <c r="AN68" s="1040"/>
    </row>
    <row r="69" spans="1:40" ht="15" customHeight="1">
      <c r="A69" s="1040"/>
      <c r="B69" s="1040"/>
      <c r="C69" s="1040"/>
      <c r="D69" s="1040"/>
      <c r="E69" s="1040"/>
      <c r="F69" s="1040"/>
      <c r="G69" s="1040"/>
      <c r="H69" s="1040"/>
      <c r="I69" s="1040"/>
      <c r="J69" s="1040"/>
      <c r="K69" s="1040"/>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row>
    <row r="70" spans="1:40" ht="15" customHeight="1">
      <c r="A70" s="1040"/>
      <c r="B70" s="1040"/>
      <c r="C70" s="1040"/>
      <c r="D70" s="1040"/>
      <c r="E70" s="1040"/>
      <c r="F70" s="1040"/>
      <c r="G70" s="1040"/>
      <c r="H70" s="1040"/>
      <c r="I70" s="1040"/>
      <c r="J70" s="1040"/>
      <c r="K70" s="1040"/>
      <c r="L70" s="1040"/>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row>
    <row r="71" spans="1:40" ht="15" customHeight="1">
      <c r="A71" s="1040"/>
      <c r="B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row>
    <row r="72" spans="1:40" ht="15" customHeight="1">
      <c r="A72" s="1040"/>
      <c r="B72" s="1040"/>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row>
    <row r="73" spans="1:40" ht="15" customHeight="1">
      <c r="A73" s="1040"/>
      <c r="B73" s="1040"/>
      <c r="C73" s="1040"/>
      <c r="D73" s="1040"/>
      <c r="E73" s="1040"/>
      <c r="F73" s="1040"/>
      <c r="G73" s="1040"/>
      <c r="H73" s="1040"/>
      <c r="I73" s="1040"/>
      <c r="J73" s="1040"/>
      <c r="K73" s="1040"/>
      <c r="L73" s="1040"/>
      <c r="M73" s="1040"/>
      <c r="N73" s="1040"/>
      <c r="O73" s="1040"/>
      <c r="P73" s="1040"/>
      <c r="Q73" s="1040"/>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row>
    <row r="74" spans="1:40" ht="15" customHeight="1">
      <c r="A74" s="1040"/>
      <c r="B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row>
    <row r="75" spans="1:40" ht="15" customHeight="1">
      <c r="A75" s="1040"/>
      <c r="B75" s="1040"/>
      <c r="C75" s="1040"/>
      <c r="D75" s="1040"/>
      <c r="E75" s="1040"/>
      <c r="F75" s="1040"/>
      <c r="G75" s="1040"/>
      <c r="H75" s="1040"/>
      <c r="I75" s="1040"/>
      <c r="J75" s="1040"/>
      <c r="K75" s="1040"/>
      <c r="L75" s="1040"/>
      <c r="M75" s="1040"/>
      <c r="N75" s="1040"/>
      <c r="O75" s="1040"/>
      <c r="P75" s="1040"/>
      <c r="Q75" s="1040"/>
      <c r="R75" s="1040"/>
      <c r="S75" s="1040"/>
      <c r="T75" s="1040"/>
      <c r="U75" s="1040"/>
      <c r="V75" s="1040"/>
      <c r="W75" s="1040"/>
      <c r="X75" s="1040"/>
      <c r="Y75" s="1040"/>
      <c r="Z75" s="1040"/>
      <c r="AA75" s="1040"/>
      <c r="AB75" s="1040"/>
      <c r="AC75" s="1040"/>
      <c r="AD75" s="1040"/>
      <c r="AE75" s="1040"/>
      <c r="AF75" s="1040"/>
      <c r="AG75" s="1040"/>
      <c r="AH75" s="1040"/>
      <c r="AI75" s="1040"/>
      <c r="AJ75" s="1040"/>
      <c r="AK75" s="1040"/>
      <c r="AL75" s="1040"/>
      <c r="AM75" s="1040"/>
      <c r="AN75" s="1040"/>
    </row>
    <row r="76" spans="1:40" ht="15" customHeight="1">
      <c r="A76" s="1040"/>
      <c r="B76" s="1040"/>
      <c r="C76" s="1040"/>
      <c r="D76" s="1040"/>
      <c r="E76" s="1040"/>
      <c r="F76" s="1040"/>
      <c r="G76" s="1040"/>
      <c r="H76" s="1040"/>
      <c r="I76" s="1040"/>
      <c r="J76" s="1040"/>
      <c r="K76" s="1040"/>
      <c r="L76" s="1040"/>
      <c r="M76" s="1040"/>
      <c r="N76" s="1040"/>
      <c r="O76" s="1040"/>
      <c r="P76" s="1040"/>
      <c r="Q76" s="1040"/>
      <c r="R76" s="1040"/>
      <c r="S76" s="1040"/>
      <c r="T76" s="1040"/>
      <c r="U76" s="1040"/>
      <c r="V76" s="1040"/>
      <c r="W76" s="1040"/>
      <c r="X76" s="1040"/>
      <c r="Y76" s="1040"/>
      <c r="Z76" s="1040"/>
      <c r="AA76" s="1040"/>
      <c r="AB76" s="1040"/>
      <c r="AC76" s="1040"/>
      <c r="AD76" s="1040"/>
      <c r="AE76" s="1040"/>
      <c r="AF76" s="1040"/>
      <c r="AG76" s="1040"/>
      <c r="AH76" s="1040"/>
      <c r="AI76" s="1040"/>
      <c r="AJ76" s="1040"/>
      <c r="AK76" s="1040"/>
      <c r="AL76" s="1040"/>
      <c r="AM76" s="1040"/>
      <c r="AN76" s="1040"/>
    </row>
    <row r="77" spans="1:40" ht="15" customHeight="1">
      <c r="A77" s="1040"/>
      <c r="B77" s="1040"/>
      <c r="C77" s="1040"/>
      <c r="D77" s="1040"/>
      <c r="E77" s="1040"/>
      <c r="F77" s="1040"/>
      <c r="G77" s="1040"/>
      <c r="H77" s="1040"/>
      <c r="I77" s="1040"/>
      <c r="J77" s="1040"/>
      <c r="K77" s="1040"/>
      <c r="L77" s="1040"/>
      <c r="M77" s="1040"/>
      <c r="N77" s="1040"/>
      <c r="O77" s="1040"/>
      <c r="P77" s="1040"/>
      <c r="Q77" s="1040"/>
      <c r="R77" s="1040"/>
      <c r="S77" s="1040"/>
      <c r="T77" s="1040"/>
      <c r="U77" s="1040"/>
      <c r="V77" s="1040"/>
      <c r="W77" s="1040"/>
      <c r="X77" s="1040"/>
      <c r="Y77" s="1040"/>
      <c r="Z77" s="1040"/>
      <c r="AA77" s="1040"/>
      <c r="AB77" s="1040"/>
      <c r="AC77" s="1040"/>
      <c r="AD77" s="1040"/>
      <c r="AE77" s="1040"/>
      <c r="AF77" s="1040"/>
      <c r="AG77" s="1040"/>
      <c r="AH77" s="1040"/>
      <c r="AI77" s="1040"/>
      <c r="AJ77" s="1040"/>
      <c r="AK77" s="1040"/>
      <c r="AL77" s="1040"/>
      <c r="AM77" s="1040"/>
      <c r="AN77" s="1040"/>
    </row>
    <row r="78" spans="1:40" ht="15" customHeight="1">
      <c r="A78" s="1040"/>
      <c r="B78" s="1040"/>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row>
    <row r="79" spans="1:40" ht="15" customHeight="1">
      <c r="A79" s="1040"/>
      <c r="B79" s="1040"/>
      <c r="C79" s="1040"/>
      <c r="D79" s="1040"/>
      <c r="E79" s="1040"/>
      <c r="F79" s="1040"/>
      <c r="G79" s="1040"/>
      <c r="H79" s="1040"/>
      <c r="I79" s="1040"/>
      <c r="J79" s="1040"/>
      <c r="K79" s="1040"/>
      <c r="L79" s="1040"/>
      <c r="M79" s="1040"/>
      <c r="N79" s="1040"/>
      <c r="O79" s="1040"/>
      <c r="P79" s="1040"/>
      <c r="Q79" s="1040"/>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row>
    <row r="80" spans="1:40" ht="15" customHeight="1">
      <c r="A80" s="1040"/>
      <c r="B80" s="1040"/>
      <c r="C80" s="1040"/>
      <c r="D80" s="1040"/>
      <c r="E80" s="1040"/>
      <c r="F80" s="1040"/>
      <c r="G80" s="1040"/>
      <c r="H80" s="1040"/>
      <c r="I80" s="1040"/>
      <c r="J80" s="1040"/>
      <c r="K80" s="1040"/>
      <c r="L80" s="1040"/>
      <c r="M80" s="1040"/>
      <c r="N80" s="1040"/>
      <c r="O80" s="1040"/>
      <c r="P80" s="1040"/>
      <c r="Q80" s="1040"/>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row>
    <row r="81" spans="1:40" ht="15" customHeight="1">
      <c r="A81" s="1040"/>
      <c r="B81" s="1040"/>
      <c r="C81" s="1040"/>
      <c r="D81" s="1040"/>
      <c r="E81" s="1040"/>
      <c r="F81" s="1040"/>
      <c r="G81" s="1040"/>
      <c r="H81" s="1040"/>
      <c r="I81" s="1040"/>
      <c r="J81" s="1040"/>
      <c r="K81" s="1040"/>
      <c r="L81" s="1040"/>
      <c r="M81" s="1040"/>
      <c r="N81" s="1040"/>
      <c r="O81" s="1040"/>
      <c r="P81" s="1040"/>
      <c r="Q81" s="1040"/>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row>
    <row r="82" spans="1:40" ht="15" customHeight="1">
      <c r="A82" s="1040"/>
      <c r="B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row>
    <row r="83" spans="1:40" ht="15" customHeight="1">
      <c r="A83" s="1040"/>
      <c r="B83" s="1040"/>
      <c r="C83" s="1040"/>
      <c r="D83" s="1040"/>
      <c r="E83" s="1040"/>
      <c r="F83" s="1040"/>
      <c r="G83" s="1040"/>
      <c r="H83" s="1040"/>
      <c r="I83" s="1040"/>
      <c r="J83" s="1040"/>
      <c r="K83" s="1040"/>
      <c r="L83" s="1040"/>
      <c r="M83" s="1040"/>
      <c r="N83" s="1040"/>
      <c r="O83" s="1040"/>
      <c r="P83" s="1040"/>
      <c r="Q83" s="1040"/>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row>
    <row r="84" spans="1:40" ht="15" customHeight="1">
      <c r="A84" s="1040"/>
      <c r="B84" s="1040"/>
      <c r="C84" s="1040"/>
      <c r="D84" s="1040"/>
      <c r="E84" s="1040"/>
      <c r="F84" s="1040"/>
      <c r="G84" s="1040"/>
      <c r="H84" s="1040"/>
      <c r="I84" s="1040"/>
      <c r="J84" s="1040"/>
      <c r="K84" s="1040"/>
      <c r="L84" s="1040"/>
      <c r="M84" s="1040"/>
      <c r="N84" s="1040"/>
      <c r="O84" s="1040"/>
      <c r="P84" s="1040"/>
      <c r="Q84" s="1040"/>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row>
    <row r="85" spans="1:40" ht="15" customHeight="1">
      <c r="A85" s="1040"/>
      <c r="B85" s="1040"/>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row>
    <row r="86" spans="1:40" ht="15" customHeight="1">
      <c r="A86" s="1040"/>
      <c r="B86" s="1040"/>
      <c r="C86" s="1040"/>
      <c r="D86" s="1040"/>
      <c r="E86" s="1040"/>
      <c r="F86" s="1040"/>
      <c r="G86" s="1040"/>
      <c r="H86" s="1040"/>
      <c r="I86" s="1040"/>
      <c r="J86" s="1040"/>
      <c r="K86" s="1040"/>
      <c r="L86" s="1040"/>
      <c r="M86" s="1040"/>
      <c r="N86" s="1040"/>
      <c r="O86" s="1040"/>
      <c r="P86" s="1040"/>
      <c r="Q86" s="1040"/>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row>
    <row r="87" spans="1:40" ht="15" customHeight="1">
      <c r="A87" s="1040"/>
      <c r="B87" s="1040"/>
      <c r="C87" s="1040"/>
      <c r="D87" s="1040"/>
      <c r="E87" s="1040"/>
      <c r="F87" s="1040"/>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row>
    <row r="88" spans="1:40" ht="15" customHeight="1">
      <c r="A88" s="1040"/>
      <c r="B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c r="AG88" s="1040"/>
      <c r="AH88" s="1040"/>
      <c r="AI88" s="1040"/>
      <c r="AJ88" s="1040"/>
      <c r="AK88" s="1040"/>
      <c r="AL88" s="1040"/>
      <c r="AM88" s="1040"/>
      <c r="AN88" s="1040"/>
    </row>
    <row r="89" spans="1:40" ht="15" customHeight="1">
      <c r="A89" s="1040"/>
      <c r="B89" s="1040"/>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c r="AI89" s="1040"/>
      <c r="AJ89" s="1040"/>
      <c r="AK89" s="1040"/>
      <c r="AL89" s="1040"/>
      <c r="AM89" s="1040"/>
      <c r="AN89" s="1040"/>
    </row>
    <row r="90" spans="1:40" ht="15" customHeight="1">
      <c r="A90" s="1040"/>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c r="AI90" s="1040"/>
      <c r="AJ90" s="1040"/>
      <c r="AK90" s="1040"/>
      <c r="AL90" s="1040"/>
      <c r="AM90" s="1040"/>
      <c r="AN90" s="1040"/>
    </row>
    <row r="91" spans="1:40" ht="15" customHeight="1">
      <c r="A91" s="1040"/>
      <c r="B91" s="1040"/>
      <c r="C91" s="1040"/>
      <c r="D91" s="1040"/>
      <c r="E91" s="1040"/>
      <c r="F91" s="1040"/>
      <c r="G91" s="1040"/>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0"/>
      <c r="AD91" s="1040"/>
      <c r="AE91" s="1040"/>
      <c r="AF91" s="1040"/>
      <c r="AG91" s="1040"/>
      <c r="AH91" s="1040"/>
      <c r="AI91" s="1040"/>
      <c r="AJ91" s="1040"/>
      <c r="AK91" s="1040"/>
      <c r="AL91" s="1040"/>
      <c r="AM91" s="1040"/>
      <c r="AN91" s="1040"/>
    </row>
    <row r="92" spans="1:40" ht="15" customHeight="1">
      <c r="A92" s="1040"/>
      <c r="B92" s="1040"/>
      <c r="C92" s="1040"/>
      <c r="D92" s="1040"/>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c r="AH92" s="1040"/>
      <c r="AI92" s="1040"/>
      <c r="AJ92" s="1040"/>
      <c r="AK92" s="1040"/>
      <c r="AL92" s="1040"/>
      <c r="AM92" s="1040"/>
      <c r="AN92" s="1040"/>
    </row>
    <row r="93" spans="1:40" ht="15" customHeight="1">
      <c r="A93" s="1040"/>
      <c r="B93" s="1040"/>
      <c r="C93" s="1040"/>
      <c r="D93" s="1040"/>
      <c r="E93" s="1040"/>
      <c r="F93" s="1040"/>
      <c r="G93" s="1040"/>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c r="AG93" s="1040"/>
      <c r="AH93" s="1040"/>
      <c r="AI93" s="1040"/>
      <c r="AJ93" s="1040"/>
      <c r="AK93" s="1040"/>
      <c r="AL93" s="1040"/>
      <c r="AM93" s="1040"/>
      <c r="AN93" s="1040"/>
    </row>
    <row r="94" spans="1:40" ht="15" customHeight="1">
      <c r="A94" s="1040"/>
      <c r="B94" s="1040"/>
      <c r="C94" s="1040"/>
      <c r="D94" s="1040"/>
      <c r="E94" s="1040"/>
      <c r="F94" s="1040"/>
      <c r="G94" s="1040"/>
      <c r="H94" s="1040"/>
      <c r="I94" s="1040"/>
      <c r="J94" s="1040"/>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c r="AG94" s="1040"/>
      <c r="AH94" s="1040"/>
      <c r="AI94" s="1040"/>
      <c r="AJ94" s="1040"/>
      <c r="AK94" s="1040"/>
      <c r="AL94" s="1040"/>
      <c r="AM94" s="1040"/>
      <c r="AN94" s="1040"/>
    </row>
    <row r="95" spans="1:40" ht="15" customHeight="1">
      <c r="A95" s="1040"/>
      <c r="B95" s="1040"/>
      <c r="C95" s="1040"/>
      <c r="D95" s="1040"/>
      <c r="E95" s="1040"/>
      <c r="F95" s="1040"/>
      <c r="G95" s="1040"/>
      <c r="H95" s="1040"/>
      <c r="I95" s="1040"/>
      <c r="J95" s="1040"/>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0"/>
      <c r="AH95" s="1040"/>
      <c r="AI95" s="1040"/>
      <c r="AJ95" s="1040"/>
      <c r="AK95" s="1040"/>
      <c r="AL95" s="1040"/>
      <c r="AM95" s="1040"/>
      <c r="AN95" s="1040"/>
    </row>
    <row r="96" spans="1:40" ht="15" customHeight="1">
      <c r="A96" s="1040"/>
      <c r="B96" s="1040"/>
      <c r="C96" s="1040"/>
      <c r="D96" s="1040"/>
      <c r="E96" s="1040"/>
      <c r="F96" s="1040"/>
      <c r="G96" s="1040"/>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c r="AH96" s="1040"/>
      <c r="AI96" s="1040"/>
      <c r="AJ96" s="1040"/>
      <c r="AK96" s="1040"/>
      <c r="AL96" s="1040"/>
      <c r="AM96" s="1040"/>
      <c r="AN96" s="1040"/>
    </row>
    <row r="97" spans="1:40" ht="15" customHeight="1">
      <c r="A97" s="1040"/>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40"/>
      <c r="AL97" s="1040"/>
      <c r="AM97" s="1040"/>
      <c r="AN97" s="1040"/>
    </row>
    <row r="98" spans="1:40" ht="15" customHeight="1">
      <c r="A98" s="1040"/>
      <c r="B98" s="1040"/>
      <c r="C98" s="1040"/>
      <c r="D98" s="1040"/>
      <c r="E98" s="1040"/>
      <c r="F98" s="1040"/>
      <c r="G98" s="1040"/>
      <c r="H98" s="1040"/>
      <c r="I98" s="1040"/>
      <c r="J98" s="1040"/>
      <c r="K98" s="1040"/>
      <c r="L98" s="1040"/>
      <c r="M98" s="1040"/>
      <c r="N98" s="1040"/>
      <c r="O98" s="1040"/>
      <c r="P98" s="1040"/>
      <c r="Q98" s="1040"/>
      <c r="R98" s="1040"/>
      <c r="S98" s="1040"/>
      <c r="T98" s="1040"/>
      <c r="U98" s="1040"/>
      <c r="V98" s="1040"/>
      <c r="W98" s="1040"/>
      <c r="X98" s="1040"/>
      <c r="Y98" s="1040"/>
      <c r="Z98" s="1040"/>
      <c r="AA98" s="1040"/>
      <c r="AB98" s="1040"/>
      <c r="AC98" s="1040"/>
      <c r="AD98" s="1040"/>
      <c r="AE98" s="1040"/>
      <c r="AF98" s="1040"/>
      <c r="AG98" s="1040"/>
      <c r="AH98" s="1040"/>
      <c r="AI98" s="1040"/>
      <c r="AJ98" s="1040"/>
      <c r="AK98" s="1040"/>
      <c r="AL98" s="1040"/>
      <c r="AM98" s="1040"/>
      <c r="AN98" s="1040"/>
    </row>
    <row r="99" spans="1:40" ht="15" customHeight="1">
      <c r="A99" s="1040"/>
      <c r="B99" s="1040"/>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c r="AD99" s="1040"/>
      <c r="AE99" s="1040"/>
      <c r="AF99" s="1040"/>
      <c r="AG99" s="1040"/>
      <c r="AH99" s="1040"/>
      <c r="AI99" s="1040"/>
      <c r="AJ99" s="1040"/>
      <c r="AK99" s="1040"/>
      <c r="AL99" s="1040"/>
      <c r="AM99" s="1040"/>
      <c r="AN99" s="1040"/>
    </row>
    <row r="100" spans="1:40" ht="15" customHeight="1">
      <c r="A100" s="1040"/>
      <c r="B100" s="1040"/>
      <c r="C100" s="1040"/>
      <c r="D100" s="1040"/>
      <c r="E100" s="1040"/>
      <c r="F100" s="1040"/>
      <c r="G100" s="1040"/>
      <c r="H100" s="1040"/>
      <c r="I100" s="1040"/>
      <c r="J100" s="1040"/>
      <c r="K100" s="1040"/>
      <c r="L100" s="1040"/>
      <c r="M100" s="1040"/>
      <c r="N100" s="1040"/>
      <c r="O100" s="1040"/>
      <c r="P100" s="1040"/>
      <c r="Q100" s="1040"/>
      <c r="R100" s="1040"/>
      <c r="S100" s="1040"/>
      <c r="T100" s="1040"/>
      <c r="U100" s="1040"/>
      <c r="V100" s="1040"/>
      <c r="W100" s="1040"/>
      <c r="X100" s="1040"/>
      <c r="Y100" s="1040"/>
      <c r="Z100" s="1040"/>
      <c r="AA100" s="1040"/>
      <c r="AB100" s="1040"/>
      <c r="AC100" s="1040"/>
      <c r="AD100" s="1040"/>
      <c r="AE100" s="1040"/>
      <c r="AF100" s="1040"/>
      <c r="AG100" s="1040"/>
      <c r="AH100" s="1040"/>
      <c r="AI100" s="1040"/>
      <c r="AJ100" s="1040"/>
      <c r="AK100" s="1040"/>
      <c r="AL100" s="1040"/>
      <c r="AM100" s="1040"/>
      <c r="AN100" s="1040"/>
    </row>
  </sheetData>
  <mergeCells count="5">
    <mergeCell ref="S13:AC13"/>
    <mergeCell ref="C18:AI18"/>
    <mergeCell ref="K20:AH20"/>
    <mergeCell ref="C22:AH23"/>
    <mergeCell ref="C32:AH3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DEC5-9A99-42B1-89C8-F03471C5F696}">
  <sheetPr codeName="Foglio29"/>
  <dimension ref="A1:AN100"/>
  <sheetViews>
    <sheetView workbookViewId="0"/>
  </sheetViews>
  <sheetFormatPr defaultRowHeight="15"/>
  <cols>
    <col min="1" max="35" width="2.7109375" customWidth="1"/>
  </cols>
  <sheetData>
    <row r="1" spans="1:40" ht="9.9499999999999993" customHeight="1">
      <c r="A1" s="1065"/>
      <c r="B1" s="833" t="s">
        <v>2061</v>
      </c>
      <c r="C1" s="834"/>
      <c r="D1" s="834"/>
      <c r="E1" s="834"/>
      <c r="F1" s="834"/>
      <c r="G1" s="834"/>
      <c r="H1" s="834"/>
      <c r="I1" s="834"/>
      <c r="J1" s="834"/>
      <c r="K1" s="834"/>
      <c r="L1" s="834"/>
      <c r="M1" s="834"/>
      <c r="N1" s="835"/>
      <c r="O1" s="835"/>
      <c r="P1" s="835"/>
      <c r="Q1" s="835"/>
      <c r="R1" s="835"/>
      <c r="S1" s="835"/>
      <c r="T1" s="835"/>
      <c r="U1" s="835"/>
      <c r="V1" s="835"/>
      <c r="W1" s="1065"/>
      <c r="X1" s="836"/>
      <c r="Y1" s="836"/>
      <c r="Z1" s="836"/>
      <c r="AA1" s="836"/>
      <c r="AB1" s="836"/>
      <c r="AC1" s="836"/>
      <c r="AD1" s="836"/>
      <c r="AE1" s="836"/>
      <c r="AF1" s="836"/>
      <c r="AG1" s="836"/>
      <c r="AH1" s="837" t="s">
        <v>2062</v>
      </c>
      <c r="AI1" s="836"/>
      <c r="AJ1" s="838"/>
      <c r="AK1" s="1065"/>
      <c r="AL1" s="1065"/>
      <c r="AM1" s="1065"/>
      <c r="AN1" s="1065"/>
    </row>
    <row r="2" spans="1:40" ht="9.9499999999999993" customHeight="1">
      <c r="A2" s="1065"/>
      <c r="B2" s="833" t="s">
        <v>2062</v>
      </c>
      <c r="C2" s="834"/>
      <c r="D2" s="834"/>
      <c r="E2" s="834"/>
      <c r="F2" s="834"/>
      <c r="G2" s="834"/>
      <c r="H2" s="834"/>
      <c r="I2" s="834"/>
      <c r="J2" s="834"/>
      <c r="K2" s="834"/>
      <c r="L2" s="834"/>
      <c r="M2" s="834"/>
      <c r="N2" s="835"/>
      <c r="O2" s="835"/>
      <c r="P2" s="835"/>
      <c r="Q2" s="835"/>
      <c r="R2" s="835"/>
      <c r="S2" s="835"/>
      <c r="T2" s="835"/>
      <c r="U2" s="835"/>
      <c r="V2" s="835"/>
      <c r="W2" s="1065"/>
      <c r="X2" s="836"/>
      <c r="Y2" s="836"/>
      <c r="Z2" s="836"/>
      <c r="AA2" s="836"/>
      <c r="AB2" s="836"/>
      <c r="AC2" s="836"/>
      <c r="AD2" s="836"/>
      <c r="AE2" s="836"/>
      <c r="AF2" s="836"/>
      <c r="AG2" s="836"/>
      <c r="AH2" s="837" t="s">
        <v>2063</v>
      </c>
      <c r="AI2" s="836"/>
      <c r="AJ2" s="838"/>
      <c r="AK2" s="1065"/>
      <c r="AL2" s="1065"/>
      <c r="AM2" s="1065"/>
      <c r="AN2" s="1065"/>
    </row>
    <row r="3" spans="1:40" ht="9.9499999999999993" customHeight="1">
      <c r="A3" s="1065"/>
      <c r="B3" s="833" t="s">
        <v>2064</v>
      </c>
      <c r="C3" s="767"/>
      <c r="D3" s="767"/>
      <c r="E3" s="767"/>
      <c r="F3" s="767"/>
      <c r="G3" s="767"/>
      <c r="H3" s="767"/>
      <c r="I3" s="767"/>
      <c r="J3" s="767"/>
      <c r="K3" s="767"/>
      <c r="L3" s="767"/>
      <c r="M3" s="767"/>
      <c r="N3" s="835"/>
      <c r="O3" s="835"/>
      <c r="P3" s="835"/>
      <c r="Q3" s="835"/>
      <c r="R3" s="835"/>
      <c r="S3" s="835"/>
      <c r="T3" s="835"/>
      <c r="U3" s="835"/>
      <c r="V3" s="835"/>
      <c r="W3" s="1065"/>
      <c r="X3" s="836"/>
      <c r="Y3" s="836"/>
      <c r="Z3" s="836"/>
      <c r="AA3" s="836"/>
      <c r="AB3" s="836"/>
      <c r="AC3" s="836"/>
      <c r="AD3" s="836"/>
      <c r="AE3" s="836"/>
      <c r="AF3" s="836"/>
      <c r="AG3" s="836"/>
      <c r="AH3" s="837" t="s">
        <v>2065</v>
      </c>
      <c r="AI3" s="836"/>
      <c r="AJ3" s="838"/>
      <c r="AK3" s="1065"/>
      <c r="AL3" s="1065"/>
      <c r="AM3" s="1065"/>
      <c r="AN3" s="1065"/>
    </row>
    <row r="4" spans="1:40" ht="9.9499999999999993" customHeight="1">
      <c r="A4" s="1065"/>
      <c r="B4" s="833" t="s">
        <v>2066</v>
      </c>
      <c r="C4" s="767"/>
      <c r="D4" s="767"/>
      <c r="E4" s="767"/>
      <c r="F4" s="767"/>
      <c r="G4" s="767"/>
      <c r="H4" s="767"/>
      <c r="I4" s="767"/>
      <c r="J4" s="767"/>
      <c r="K4" s="767"/>
      <c r="L4" s="767"/>
      <c r="M4" s="767"/>
      <c r="N4" s="835"/>
      <c r="O4" s="835"/>
      <c r="P4" s="835"/>
      <c r="Q4" s="835"/>
      <c r="R4" s="835"/>
      <c r="S4" s="835"/>
      <c r="T4" s="835"/>
      <c r="U4" s="835"/>
      <c r="V4" s="835"/>
      <c r="W4" s="1065"/>
      <c r="X4" s="836"/>
      <c r="Y4" s="836"/>
      <c r="Z4" s="836"/>
      <c r="AA4" s="836"/>
      <c r="AB4" s="836"/>
      <c r="AC4" s="836"/>
      <c r="AD4" s="836"/>
      <c r="AE4" s="836"/>
      <c r="AF4" s="836"/>
      <c r="AG4" s="836"/>
      <c r="AH4" s="837" t="s">
        <v>2067</v>
      </c>
      <c r="AI4" s="836"/>
      <c r="AJ4" s="838"/>
      <c r="AK4" s="1065"/>
      <c r="AL4" s="1065"/>
      <c r="AM4" s="1065"/>
      <c r="AN4" s="1065"/>
    </row>
    <row r="5" spans="1:40" ht="9.9499999999999993" customHeight="1">
      <c r="A5" s="1065"/>
      <c r="B5" s="833"/>
      <c r="C5" s="767"/>
      <c r="D5" s="767"/>
      <c r="E5" s="767"/>
      <c r="F5" s="767"/>
      <c r="G5" s="767"/>
      <c r="H5" s="767"/>
      <c r="I5" s="767"/>
      <c r="J5" s="767"/>
      <c r="K5" s="767"/>
      <c r="L5" s="767"/>
      <c r="M5" s="767"/>
      <c r="N5" s="835"/>
      <c r="O5" s="835"/>
      <c r="P5" s="835"/>
      <c r="Q5" s="835"/>
      <c r="R5" s="835"/>
      <c r="S5" s="835"/>
      <c r="T5" s="835"/>
      <c r="U5" s="835"/>
      <c r="V5" s="835"/>
      <c r="W5" s="1065"/>
      <c r="X5" s="836"/>
      <c r="Y5" s="836"/>
      <c r="Z5" s="836"/>
      <c r="AA5" s="836"/>
      <c r="AB5" s="836"/>
      <c r="AC5" s="836"/>
      <c r="AD5" s="836"/>
      <c r="AE5" s="836"/>
      <c r="AF5" s="836"/>
      <c r="AG5" s="836"/>
      <c r="AH5" s="837" t="s">
        <v>2068</v>
      </c>
      <c r="AI5" s="836"/>
      <c r="AJ5" s="838"/>
      <c r="AK5" s="1065"/>
      <c r="AL5" s="1065"/>
      <c r="AM5" s="1065"/>
      <c r="AN5" s="1065"/>
    </row>
    <row r="6" spans="1:40" ht="9.9499999999999993" customHeight="1">
      <c r="A6" s="1065"/>
      <c r="B6" s="766"/>
      <c r="C6" s="767"/>
      <c r="D6" s="767"/>
      <c r="E6" s="767"/>
      <c r="F6" s="767"/>
      <c r="G6" s="767"/>
      <c r="H6" s="767"/>
      <c r="I6" s="767"/>
      <c r="J6" s="767"/>
      <c r="K6" s="767"/>
      <c r="L6" s="767"/>
      <c r="M6" s="767"/>
      <c r="N6" s="835"/>
      <c r="O6" s="835"/>
      <c r="P6" s="835"/>
      <c r="Q6" s="835"/>
      <c r="R6" s="835"/>
      <c r="S6" s="835"/>
      <c r="T6" s="835"/>
      <c r="U6" s="835"/>
      <c r="V6" s="835"/>
      <c r="W6" s="1065"/>
      <c r="X6" s="897"/>
      <c r="Y6" s="897"/>
      <c r="Z6" s="897"/>
      <c r="AA6" s="897"/>
      <c r="AB6" s="897"/>
      <c r="AC6" s="897"/>
      <c r="AD6" s="897"/>
      <c r="AE6" s="897"/>
      <c r="AF6" s="897"/>
      <c r="AG6" s="897"/>
      <c r="AH6" s="837" t="s">
        <v>2069</v>
      </c>
      <c r="AI6" s="897"/>
      <c r="AJ6" s="838"/>
      <c r="AK6" s="1065"/>
      <c r="AL6" s="1065"/>
      <c r="AM6" s="1065"/>
      <c r="AN6" s="1065"/>
    </row>
    <row r="7" spans="1:40" ht="9.9499999999999993" customHeight="1">
      <c r="A7" s="768"/>
      <c r="B7" s="768"/>
      <c r="C7" s="768"/>
      <c r="D7" s="768"/>
      <c r="E7" s="768"/>
      <c r="F7" s="768"/>
      <c r="G7" s="768"/>
      <c r="H7" s="768"/>
      <c r="I7" s="768"/>
      <c r="J7" s="768"/>
      <c r="K7" s="768"/>
      <c r="L7" s="768"/>
      <c r="M7" s="768"/>
      <c r="N7" s="839"/>
      <c r="O7" s="839"/>
      <c r="P7" s="839"/>
      <c r="Q7" s="839"/>
      <c r="R7" s="839"/>
      <c r="S7" s="839"/>
      <c r="T7" s="839"/>
      <c r="U7" s="839"/>
      <c r="V7" s="839"/>
      <c r="W7" s="836"/>
      <c r="X7" s="897"/>
      <c r="Y7" s="897"/>
      <c r="Z7" s="897"/>
      <c r="AA7" s="897"/>
      <c r="AB7" s="897"/>
      <c r="AC7" s="897"/>
      <c r="AD7" s="897"/>
      <c r="AE7" s="897"/>
      <c r="AF7" s="897"/>
      <c r="AG7" s="897"/>
      <c r="AH7" s="897"/>
      <c r="AI7" s="897"/>
      <c r="AJ7" s="1065"/>
      <c r="AK7" s="1065"/>
      <c r="AL7" s="1065"/>
      <c r="AM7" s="1065"/>
      <c r="AN7" s="1065"/>
    </row>
    <row r="8" spans="1:40" ht="15.75" customHeight="1">
      <c r="A8" s="1066"/>
      <c r="B8" s="1066"/>
      <c r="C8" s="1066"/>
      <c r="D8" s="1066"/>
      <c r="E8" s="1067"/>
      <c r="F8" s="1066"/>
      <c r="G8" s="1066"/>
      <c r="H8" s="1066"/>
      <c r="I8" s="1066"/>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row>
    <row r="9" spans="1:40" ht="15.75" customHeight="1">
      <c r="A9" s="1066"/>
      <c r="B9" s="1066"/>
      <c r="C9" s="1066"/>
      <c r="D9" s="1066"/>
      <c r="E9" s="1067"/>
      <c r="F9" s="1066"/>
      <c r="G9" s="1066"/>
      <c r="H9" s="1066"/>
      <c r="I9" s="1066"/>
      <c r="J9" s="1065"/>
      <c r="K9" s="1065"/>
      <c r="L9" s="1065"/>
      <c r="M9" s="1065"/>
      <c r="N9" s="1065"/>
      <c r="O9" s="1065"/>
      <c r="P9" s="1065"/>
      <c r="Q9" s="1065"/>
      <c r="R9" s="1065"/>
      <c r="S9" s="840" t="s">
        <v>2070</v>
      </c>
      <c r="T9" s="840"/>
      <c r="U9" s="840"/>
      <c r="V9" s="840"/>
      <c r="W9" s="840"/>
      <c r="X9" s="840"/>
      <c r="Y9" s="840"/>
      <c r="Z9" s="840"/>
      <c r="AA9" s="840"/>
      <c r="AB9" s="840"/>
      <c r="AC9" s="840"/>
      <c r="AD9" s="1065"/>
      <c r="AE9" s="1065"/>
      <c r="AF9" s="1065"/>
      <c r="AG9" s="1065"/>
      <c r="AH9" s="1065"/>
      <c r="AI9" s="1065"/>
      <c r="AJ9" s="1065"/>
      <c r="AK9" s="1065"/>
      <c r="AL9" s="1065"/>
      <c r="AM9" s="1065"/>
      <c r="AN9" s="1065"/>
    </row>
    <row r="10" spans="1:40" ht="15.75" customHeight="1">
      <c r="A10" s="1068"/>
      <c r="B10" s="1068"/>
      <c r="C10" s="1068"/>
      <c r="D10" s="1068"/>
      <c r="E10" s="1065"/>
      <c r="F10" s="1069"/>
      <c r="G10" s="1069"/>
      <c r="H10" s="1069"/>
      <c r="I10" s="1069"/>
      <c r="J10" s="1065"/>
      <c r="K10" s="1065"/>
      <c r="L10" s="1065"/>
      <c r="M10" s="1065"/>
      <c r="N10" s="1065"/>
      <c r="O10" s="1065"/>
      <c r="P10" s="1065"/>
      <c r="Q10" s="1065"/>
      <c r="R10" s="1065"/>
      <c r="S10" s="842" t="s">
        <v>2071</v>
      </c>
      <c r="T10" s="840"/>
      <c r="U10" s="840"/>
      <c r="V10" s="840"/>
      <c r="W10" s="840"/>
      <c r="X10" s="840"/>
      <c r="Y10" s="840"/>
      <c r="Z10" s="840"/>
      <c r="AA10" s="840"/>
      <c r="AB10" s="840"/>
      <c r="AC10" s="840"/>
      <c r="AD10" s="1065"/>
      <c r="AE10" s="1065"/>
      <c r="AF10" s="1065"/>
      <c r="AG10" s="1065"/>
      <c r="AH10" s="1065"/>
      <c r="AI10" s="1065"/>
      <c r="AJ10" s="1065"/>
      <c r="AK10" s="1065"/>
      <c r="AL10" s="1065"/>
      <c r="AM10" s="1065"/>
      <c r="AN10" s="1065"/>
    </row>
    <row r="11" spans="1:40" ht="15.75" customHeight="1">
      <c r="A11" s="1068"/>
      <c r="B11" s="1068"/>
      <c r="C11" s="1068"/>
      <c r="D11" s="1068"/>
      <c r="E11" s="1068"/>
      <c r="F11" s="1070"/>
      <c r="G11" s="1070"/>
      <c r="H11" s="1070"/>
      <c r="I11" s="1070"/>
      <c r="J11" s="1065"/>
      <c r="K11" s="1065"/>
      <c r="L11" s="1065"/>
      <c r="M11" s="1065"/>
      <c r="N11" s="1065"/>
      <c r="O11" s="1065"/>
      <c r="P11" s="1065"/>
      <c r="Q11" s="1065"/>
      <c r="R11" s="1065"/>
      <c r="S11" s="840" t="s">
        <v>2072</v>
      </c>
      <c r="T11" s="840"/>
      <c r="U11" s="840"/>
      <c r="V11" s="840"/>
      <c r="W11" s="840"/>
      <c r="X11" s="840"/>
      <c r="Y11" s="840"/>
      <c r="Z11" s="840"/>
      <c r="AA11" s="840"/>
      <c r="AB11" s="840"/>
      <c r="AC11" s="840"/>
      <c r="AD11" s="1065"/>
      <c r="AE11" s="1065"/>
      <c r="AF11" s="1065"/>
      <c r="AG11" s="1065"/>
      <c r="AH11" s="1065"/>
      <c r="AI11" s="1065"/>
      <c r="AJ11" s="1065"/>
      <c r="AK11" s="1065"/>
      <c r="AL11" s="1065"/>
      <c r="AM11" s="1065"/>
      <c r="AN11" s="1065"/>
    </row>
    <row r="12" spans="1:40" ht="15.75" customHeight="1">
      <c r="A12" s="1068"/>
      <c r="B12" s="1068"/>
      <c r="C12" s="1068"/>
      <c r="D12" s="1068"/>
      <c r="E12" s="1068"/>
      <c r="F12" s="1071"/>
      <c r="G12" s="1071"/>
      <c r="H12" s="1071"/>
      <c r="I12" s="1071"/>
      <c r="J12" s="1065"/>
      <c r="K12" s="1065"/>
      <c r="L12" s="1065"/>
      <c r="M12" s="1065"/>
      <c r="N12" s="1065"/>
      <c r="O12" s="1065"/>
      <c r="P12" s="1065"/>
      <c r="Q12" s="1065"/>
      <c r="R12" s="1065"/>
      <c r="S12" s="840" t="s">
        <v>2073</v>
      </c>
      <c r="T12" s="840"/>
      <c r="U12" s="840"/>
      <c r="V12" s="840"/>
      <c r="W12" s="840"/>
      <c r="X12" s="840"/>
      <c r="Y12" s="840"/>
      <c r="Z12" s="840"/>
      <c r="AA12" s="840"/>
      <c r="AB12" s="840"/>
      <c r="AC12" s="840"/>
      <c r="AD12" s="1065"/>
      <c r="AE12" s="1065"/>
      <c r="AF12" s="1065"/>
      <c r="AG12" s="1065"/>
      <c r="AH12" s="1065"/>
      <c r="AI12" s="1065"/>
      <c r="AJ12" s="1065"/>
      <c r="AK12" s="1065"/>
      <c r="AL12" s="1065"/>
      <c r="AM12" s="1065"/>
      <c r="AN12" s="1065"/>
    </row>
    <row r="13" spans="1:40" ht="15.75" customHeight="1">
      <c r="A13" s="1068"/>
      <c r="B13" s="1068"/>
      <c r="C13" s="1068"/>
      <c r="D13" s="1068"/>
      <c r="E13" s="1068"/>
      <c r="F13" s="1070"/>
      <c r="G13" s="1070"/>
      <c r="H13" s="1070"/>
      <c r="I13" s="1070"/>
      <c r="J13" s="1065"/>
      <c r="K13" s="1065"/>
      <c r="L13" s="1065"/>
      <c r="M13" s="1065"/>
      <c r="N13" s="1065"/>
      <c r="O13" s="1065"/>
      <c r="P13" s="1065"/>
      <c r="Q13" s="1065"/>
      <c r="R13" s="1065"/>
      <c r="S13" s="1240" t="s">
        <v>2074</v>
      </c>
      <c r="T13" s="1240"/>
      <c r="U13" s="1240"/>
      <c r="V13" s="1240"/>
      <c r="W13" s="1240"/>
      <c r="X13" s="1240"/>
      <c r="Y13" s="1240"/>
      <c r="Z13" s="1240"/>
      <c r="AA13" s="1240"/>
      <c r="AB13" s="1240"/>
      <c r="AC13" s="1240"/>
      <c r="AD13" s="1065"/>
      <c r="AE13" s="1065"/>
      <c r="AF13" s="1065"/>
      <c r="AG13" s="1065"/>
      <c r="AH13" s="1065"/>
      <c r="AI13" s="1065"/>
      <c r="AJ13" s="1065"/>
      <c r="AK13" s="1065"/>
      <c r="AL13" s="1065"/>
      <c r="AM13" s="1065"/>
      <c r="AN13" s="1065"/>
    </row>
    <row r="14" spans="1:40" ht="15.75" customHeight="1">
      <c r="A14" s="1068"/>
      <c r="B14" s="1068"/>
      <c r="C14" s="1068"/>
      <c r="D14" s="1068"/>
      <c r="E14" s="1068"/>
      <c r="F14" s="1070"/>
      <c r="G14" s="1070"/>
      <c r="H14" s="1070"/>
      <c r="I14" s="1070"/>
      <c r="J14" s="1065"/>
      <c r="K14" s="1065"/>
      <c r="L14" s="1065"/>
      <c r="M14" s="1065"/>
      <c r="N14" s="1065"/>
      <c r="O14" s="1065"/>
      <c r="P14" s="1065"/>
      <c r="Q14" s="1065"/>
      <c r="R14" s="1065"/>
      <c r="S14" s="779" t="s">
        <v>2075</v>
      </c>
      <c r="T14" s="779"/>
      <c r="U14" s="779"/>
      <c r="V14" s="779"/>
      <c r="W14" s="779"/>
      <c r="X14" s="780"/>
      <c r="Y14" s="780"/>
      <c r="Z14" s="780"/>
      <c r="AA14" s="779"/>
      <c r="AB14" s="779"/>
      <c r="AC14" s="779"/>
      <c r="AD14" s="1065"/>
      <c r="AE14" s="1065"/>
      <c r="AF14" s="1065"/>
      <c r="AG14" s="1065"/>
      <c r="AH14" s="1065"/>
      <c r="AI14" s="1065"/>
      <c r="AJ14" s="1065"/>
      <c r="AK14" s="1065"/>
      <c r="AL14" s="1065"/>
      <c r="AM14" s="1065"/>
      <c r="AN14" s="1065"/>
    </row>
    <row r="15" spans="1:40" ht="15.75" customHeight="1">
      <c r="A15" s="1068"/>
      <c r="B15" s="1068"/>
      <c r="C15" s="1068"/>
      <c r="D15" s="1068"/>
      <c r="E15" s="1068"/>
      <c r="F15" s="1070"/>
      <c r="G15" s="1070"/>
      <c r="H15" s="1070"/>
      <c r="I15" s="1070"/>
      <c r="J15" s="1065"/>
      <c r="K15" s="1065"/>
      <c r="L15" s="1065"/>
      <c r="M15" s="1065"/>
      <c r="N15" s="1065"/>
      <c r="O15" s="1065"/>
      <c r="P15" s="1065"/>
      <c r="Q15" s="1065"/>
      <c r="R15" s="1065"/>
      <c r="S15" s="1065"/>
      <c r="T15" s="1065"/>
      <c r="U15" s="1065"/>
      <c r="V15" s="1065"/>
      <c r="W15" s="1065"/>
      <c r="X15" s="1065"/>
      <c r="Y15" s="1072"/>
      <c r="Z15" s="1072"/>
      <c r="AA15" s="1072"/>
      <c r="AB15" s="1072"/>
      <c r="AC15" s="1065"/>
      <c r="AD15" s="1065"/>
      <c r="AE15" s="1065"/>
      <c r="AF15" s="1065"/>
      <c r="AG15" s="1065"/>
      <c r="AH15" s="1065"/>
      <c r="AI15" s="1065"/>
      <c r="AJ15" s="1065"/>
      <c r="AK15" s="1065"/>
      <c r="AL15" s="1065"/>
      <c r="AM15" s="1065"/>
      <c r="AN15" s="1065"/>
    </row>
    <row r="16" spans="1:40" ht="15.75" customHeight="1">
      <c r="A16" s="1068"/>
      <c r="B16" s="1068"/>
      <c r="C16" s="1068"/>
      <c r="D16" s="1068"/>
      <c r="E16" s="1068"/>
      <c r="F16" s="1070"/>
      <c r="G16" s="1070"/>
      <c r="H16" s="1070"/>
      <c r="I16" s="1070"/>
      <c r="J16" s="1065"/>
      <c r="K16" s="1065"/>
      <c r="L16" s="1065"/>
      <c r="M16" s="1065"/>
      <c r="N16" s="1065"/>
      <c r="O16" s="1065"/>
      <c r="P16" s="1065"/>
      <c r="Q16" s="1065"/>
      <c r="R16" s="1065"/>
      <c r="S16" s="1065"/>
      <c r="T16" s="1065"/>
      <c r="U16" s="1065"/>
      <c r="V16" s="1065"/>
      <c r="W16" s="1065"/>
      <c r="X16" s="1065"/>
      <c r="Y16" s="1073"/>
      <c r="Z16" s="1073"/>
      <c r="AA16" s="1073"/>
      <c r="AB16" s="1073"/>
      <c r="AC16" s="1065"/>
      <c r="AD16" s="1065"/>
      <c r="AE16" s="1065"/>
      <c r="AF16" s="1065"/>
      <c r="AG16" s="1065"/>
      <c r="AH16" s="1065"/>
      <c r="AI16" s="1065"/>
      <c r="AJ16" s="1065"/>
      <c r="AK16" s="1065"/>
      <c r="AL16" s="1065"/>
      <c r="AM16" s="1065"/>
      <c r="AN16" s="1065"/>
    </row>
    <row r="17" spans="1:40" ht="15.75" customHeight="1">
      <c r="A17" s="1068"/>
      <c r="B17" s="1068"/>
      <c r="C17" s="1068"/>
      <c r="D17" s="1068"/>
      <c r="E17" s="1068"/>
      <c r="F17" s="1070"/>
      <c r="G17" s="1070"/>
      <c r="H17" s="1070"/>
      <c r="I17" s="1070"/>
      <c r="J17" s="1065"/>
      <c r="K17" s="1065"/>
      <c r="L17" s="1065"/>
      <c r="M17" s="1065"/>
      <c r="N17" s="1065"/>
      <c r="O17" s="1065"/>
      <c r="P17" s="1065"/>
      <c r="Q17" s="1065"/>
      <c r="R17" s="1065"/>
      <c r="S17" s="1065"/>
      <c r="T17" s="1065"/>
      <c r="U17" s="1065"/>
      <c r="V17" s="1065"/>
      <c r="W17" s="1065"/>
      <c r="X17" s="1065"/>
      <c r="Y17" s="1073"/>
      <c r="Z17" s="1073"/>
      <c r="AA17" s="1073"/>
      <c r="AB17" s="1073"/>
      <c r="AC17" s="1065"/>
      <c r="AD17" s="1065"/>
      <c r="AE17" s="1065"/>
      <c r="AF17" s="1065"/>
      <c r="AG17" s="1065"/>
      <c r="AH17" s="1065"/>
      <c r="AI17" s="1065"/>
      <c r="AJ17" s="1065"/>
      <c r="AK17" s="1065"/>
      <c r="AL17" s="1065"/>
      <c r="AM17" s="1065"/>
      <c r="AN17" s="1065"/>
    </row>
    <row r="18" spans="1:40" ht="15.75" customHeight="1">
      <c r="A18" s="1065"/>
      <c r="B18" s="1074"/>
      <c r="C18" s="1075" t="s">
        <v>2191</v>
      </c>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65"/>
      <c r="AK18" s="1065"/>
      <c r="AL18" s="1065"/>
      <c r="AM18" s="1065"/>
      <c r="AN18" s="1065"/>
    </row>
    <row r="19" spans="1:40" ht="15.75" customHeight="1">
      <c r="A19" s="1076"/>
      <c r="B19" s="1074"/>
      <c r="C19" s="1068"/>
      <c r="D19" s="1068"/>
      <c r="E19" s="1068"/>
      <c r="F19" s="1068"/>
      <c r="G19" s="1068"/>
      <c r="H19" s="1068"/>
      <c r="I19" s="1068"/>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76"/>
      <c r="AJ19" s="1065"/>
      <c r="AK19" s="1065"/>
      <c r="AL19" s="1065"/>
      <c r="AM19" s="1065"/>
      <c r="AN19" s="1065"/>
    </row>
    <row r="20" spans="1:40" ht="15.75" customHeight="1">
      <c r="A20" s="1065"/>
      <c r="B20" s="1074"/>
      <c r="C20" s="1077" t="s">
        <v>2192</v>
      </c>
      <c r="D20" s="1078"/>
      <c r="E20" s="1078"/>
      <c r="F20" s="1078"/>
      <c r="G20" s="1078"/>
      <c r="H20" s="1078"/>
      <c r="I20" s="1078"/>
      <c r="J20" s="1078"/>
      <c r="K20" s="1310" t="s">
        <v>2174</v>
      </c>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065"/>
      <c r="AJ20" s="1065"/>
      <c r="AK20" s="1065"/>
      <c r="AL20" s="1065"/>
      <c r="AM20" s="1065"/>
      <c r="AN20" s="1065"/>
    </row>
    <row r="21" spans="1:40" ht="15.75" customHeight="1">
      <c r="A21" s="1074"/>
      <c r="B21" s="1074"/>
      <c r="C21" s="1077"/>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65"/>
      <c r="AJ21" s="1065"/>
      <c r="AK21" s="1065"/>
      <c r="AL21" s="1065"/>
      <c r="AM21" s="1065"/>
      <c r="AN21" s="1065"/>
    </row>
    <row r="22" spans="1:40" ht="30.6" customHeight="1">
      <c r="A22" s="1074"/>
      <c r="B22" s="1074"/>
      <c r="C22" s="1311" t="s">
        <v>2193</v>
      </c>
      <c r="D22" s="1311"/>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11"/>
      <c r="AA22" s="1311"/>
      <c r="AB22" s="1311"/>
      <c r="AC22" s="1311"/>
      <c r="AD22" s="1311"/>
      <c r="AE22" s="1311"/>
      <c r="AF22" s="1311"/>
      <c r="AG22" s="1311"/>
      <c r="AH22" s="1311"/>
      <c r="AI22" s="1065"/>
      <c r="AJ22" s="1065"/>
      <c r="AK22" s="1065"/>
      <c r="AL22" s="1065"/>
      <c r="AM22" s="1065"/>
      <c r="AN22" s="1065"/>
    </row>
    <row r="23" spans="1:40" ht="15.75" customHeight="1">
      <c r="A23" s="1074"/>
      <c r="B23" s="1074"/>
      <c r="C23" s="1079"/>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65"/>
      <c r="AJ23" s="1065"/>
      <c r="AK23" s="1065"/>
      <c r="AL23" s="1065"/>
      <c r="AM23" s="1065"/>
      <c r="AN23" s="1065"/>
    </row>
    <row r="24" spans="1:40" ht="15.75" customHeight="1">
      <c r="A24" s="1074"/>
      <c r="B24" s="1074"/>
      <c r="C24" s="1065" t="s">
        <v>2194</v>
      </c>
      <c r="D24" s="1068" t="s">
        <v>2195</v>
      </c>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65"/>
      <c r="AJ24" s="1065"/>
      <c r="AK24" s="1065"/>
      <c r="AL24" s="1065"/>
      <c r="AM24" s="1065"/>
      <c r="AN24" s="1065"/>
    </row>
    <row r="25" spans="1:40" ht="15.75" customHeight="1">
      <c r="A25" s="1074"/>
      <c r="B25" s="1074"/>
      <c r="C25" s="1065" t="s">
        <v>2194</v>
      </c>
      <c r="D25" s="1068" t="s">
        <v>2196</v>
      </c>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65"/>
      <c r="AJ25" s="1065"/>
      <c r="AK25" s="1065"/>
      <c r="AL25" s="1065"/>
      <c r="AM25" s="1065"/>
      <c r="AN25" s="1065"/>
    </row>
    <row r="26" spans="1:40" ht="15.75" customHeight="1">
      <c r="A26" s="1074"/>
      <c r="B26" s="1074"/>
      <c r="C26" s="1065" t="s">
        <v>2194</v>
      </c>
      <c r="D26" s="1065" t="s">
        <v>2197</v>
      </c>
      <c r="E26" s="1065"/>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65"/>
      <c r="AJ26" s="1065"/>
      <c r="AK26" s="1065"/>
      <c r="AL26" s="1065"/>
      <c r="AM26" s="1065"/>
      <c r="AN26" s="1065"/>
    </row>
    <row r="27" spans="1:40" ht="15.75" customHeight="1">
      <c r="A27" s="1074"/>
      <c r="B27" s="1074"/>
      <c r="C27" s="1065"/>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65"/>
      <c r="AJ27" s="1065"/>
      <c r="AK27" s="1065"/>
      <c r="AL27" s="1065"/>
      <c r="AM27" s="1065"/>
      <c r="AN27" s="1065"/>
    </row>
    <row r="28" spans="1:40" ht="15.75" customHeight="1">
      <c r="A28" s="1074"/>
      <c r="B28" s="1074"/>
      <c r="C28" s="1065" t="s">
        <v>2198</v>
      </c>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c r="AH28" s="1078"/>
      <c r="AI28" s="1065"/>
      <c r="AJ28" s="1065"/>
      <c r="AK28" s="1065"/>
      <c r="AL28" s="1065"/>
      <c r="AM28" s="1065"/>
      <c r="AN28" s="1065"/>
    </row>
    <row r="29" spans="1:40" ht="15" customHeight="1">
      <c r="A29" s="1080"/>
      <c r="B29" s="1080"/>
      <c r="C29" s="1065"/>
      <c r="D29" s="1078"/>
      <c r="E29" s="1078"/>
      <c r="F29" s="1078"/>
      <c r="G29" s="1078"/>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65"/>
      <c r="AJ29" s="1065"/>
      <c r="AK29" s="1065"/>
      <c r="AL29" s="1065"/>
      <c r="AM29" s="1065"/>
      <c r="AN29" s="1065"/>
    </row>
    <row r="30" spans="1:40" ht="15" customHeight="1">
      <c r="A30" s="1080"/>
      <c r="B30" s="1080"/>
      <c r="C30" s="1065"/>
      <c r="D30" s="1081" t="s">
        <v>2185</v>
      </c>
      <c r="E30" s="1065"/>
      <c r="F30" s="1065" t="s">
        <v>2186</v>
      </c>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5"/>
      <c r="AK30" s="1065"/>
      <c r="AL30" s="1065"/>
      <c r="AM30" s="1065"/>
      <c r="AN30" s="1065"/>
    </row>
    <row r="31" spans="1:40" ht="15" customHeight="1">
      <c r="A31" s="1080"/>
      <c r="B31" s="1080"/>
      <c r="C31" s="1065"/>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65"/>
      <c r="AJ31" s="1065"/>
      <c r="AK31" s="1065"/>
      <c r="AL31" s="1065"/>
      <c r="AM31" s="1065"/>
      <c r="AN31" s="1065"/>
    </row>
    <row r="32" spans="1:40" ht="15" customHeight="1">
      <c r="A32" s="1080"/>
      <c r="B32" s="1080"/>
      <c r="C32" s="1065"/>
      <c r="D32" s="1082" t="s">
        <v>2185</v>
      </c>
      <c r="E32" s="1083"/>
      <c r="F32" s="1065" t="s">
        <v>2187</v>
      </c>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65"/>
      <c r="AK32" s="1065"/>
      <c r="AL32" s="1065"/>
      <c r="AM32" s="1065"/>
      <c r="AN32" s="1065"/>
    </row>
    <row r="33" spans="1:40" ht="15" customHeight="1">
      <c r="A33" s="1080"/>
      <c r="B33" s="1080"/>
      <c r="C33" s="1084"/>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65"/>
      <c r="AJ33" s="1065"/>
      <c r="AK33" s="1065"/>
      <c r="AL33" s="1065"/>
      <c r="AM33" s="1065"/>
      <c r="AN33" s="1065"/>
    </row>
    <row r="34" spans="1:40" ht="15" customHeight="1">
      <c r="A34" s="1080"/>
      <c r="B34" s="1080"/>
      <c r="C34" s="1084"/>
      <c r="D34" s="1081" t="s">
        <v>2185</v>
      </c>
      <c r="E34" s="1078"/>
      <c r="F34" s="1079" t="s">
        <v>2188</v>
      </c>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65"/>
      <c r="AJ34" s="1065"/>
      <c r="AK34" s="1065"/>
      <c r="AL34" s="1065"/>
      <c r="AM34" s="1065"/>
      <c r="AN34" s="1065"/>
    </row>
    <row r="35" spans="1:40" ht="15" customHeight="1">
      <c r="A35" s="1080"/>
      <c r="B35" s="1080"/>
      <c r="C35" s="1084"/>
      <c r="D35" s="1081"/>
      <c r="E35" s="1078"/>
      <c r="F35" s="1079"/>
      <c r="G35" s="1078"/>
      <c r="H35" s="1078"/>
      <c r="I35" s="1078"/>
      <c r="J35" s="1078"/>
      <c r="K35" s="1078"/>
      <c r="L35" s="1078"/>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65"/>
      <c r="AJ35" s="1065"/>
      <c r="AK35" s="1065"/>
      <c r="AL35" s="1065"/>
      <c r="AM35" s="1065"/>
      <c r="AN35" s="1065"/>
    </row>
    <row r="36" spans="1:40" ht="15" customHeight="1">
      <c r="A36" s="1080"/>
      <c r="B36" s="1080"/>
      <c r="C36" s="1312" t="s">
        <v>2199</v>
      </c>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065"/>
      <c r="AJ36" s="1065"/>
      <c r="AK36" s="1065"/>
      <c r="AL36" s="1065"/>
      <c r="AM36" s="1065"/>
      <c r="AN36" s="1065"/>
    </row>
    <row r="37" spans="1:40" ht="15" customHeight="1">
      <c r="A37" s="1080"/>
      <c r="B37" s="1080"/>
      <c r="C37" s="1312"/>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065"/>
      <c r="AJ37" s="1065"/>
      <c r="AK37" s="1065"/>
      <c r="AL37" s="1065"/>
      <c r="AM37" s="1065"/>
      <c r="AN37" s="1065"/>
    </row>
    <row r="38" spans="1:40" ht="15" customHeight="1">
      <c r="A38" s="1080"/>
      <c r="B38" s="1080"/>
      <c r="C38" s="1084"/>
      <c r="D38" s="1078"/>
      <c r="E38" s="1078"/>
      <c r="F38" s="1078"/>
      <c r="G38" s="1078"/>
      <c r="H38" s="1078"/>
      <c r="I38" s="1078"/>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65"/>
      <c r="AJ38" s="1065"/>
      <c r="AK38" s="1065"/>
      <c r="AL38" s="1065"/>
      <c r="AM38" s="1065"/>
      <c r="AN38" s="1065"/>
    </row>
    <row r="39" spans="1:40" ht="15" customHeight="1">
      <c r="A39" s="1065"/>
      <c r="B39" s="1065"/>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84"/>
      <c r="AE39" s="1084"/>
      <c r="AF39" s="1084"/>
      <c r="AG39" s="1084"/>
      <c r="AH39" s="1084"/>
      <c r="AI39" s="1084"/>
      <c r="AJ39" s="1065"/>
      <c r="AK39" s="1065"/>
      <c r="AL39" s="1065"/>
      <c r="AM39" s="1065"/>
      <c r="AN39" s="1065"/>
    </row>
    <row r="40" spans="1:40" ht="15" customHeight="1">
      <c r="A40" s="1065"/>
      <c r="B40" s="1065"/>
      <c r="C40" s="1312" t="s">
        <v>2190</v>
      </c>
      <c r="D40" s="1312"/>
      <c r="E40" s="1312"/>
      <c r="F40" s="1312"/>
      <c r="G40" s="1312"/>
      <c r="H40" s="1312"/>
      <c r="I40" s="1312"/>
      <c r="J40" s="1312"/>
      <c r="K40" s="1312"/>
      <c r="L40" s="1312"/>
      <c r="M40" s="1312"/>
      <c r="N40" s="1312"/>
      <c r="O40" s="1312"/>
      <c r="P40" s="1312"/>
      <c r="Q40" s="1312"/>
      <c r="R40" s="1312"/>
      <c r="S40" s="1312"/>
      <c r="T40" s="1312"/>
      <c r="U40" s="1312"/>
      <c r="V40" s="1312"/>
      <c r="W40" s="1312"/>
      <c r="X40" s="1312"/>
      <c r="Y40" s="1312"/>
      <c r="Z40" s="1312"/>
      <c r="AA40" s="1312"/>
      <c r="AB40" s="1312"/>
      <c r="AC40" s="1312"/>
      <c r="AD40" s="1312"/>
      <c r="AE40" s="1312"/>
      <c r="AF40" s="1312"/>
      <c r="AG40" s="1312"/>
      <c r="AH40" s="1312"/>
      <c r="AI40" s="1084"/>
      <c r="AJ40" s="1065"/>
      <c r="AK40" s="1065"/>
      <c r="AL40" s="1065"/>
      <c r="AM40" s="1065"/>
      <c r="AN40" s="1065"/>
    </row>
    <row r="41" spans="1:40" ht="15.75" customHeight="1">
      <c r="A41" s="1085"/>
      <c r="B41" s="1085"/>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1087"/>
      <c r="AJ41" s="1065"/>
      <c r="AK41" s="1065"/>
      <c r="AL41" s="1065"/>
      <c r="AM41" s="1065"/>
      <c r="AN41" s="1065"/>
    </row>
    <row r="42" spans="1:40" ht="15.75" customHeight="1">
      <c r="A42" s="1065"/>
      <c r="B42" s="1088"/>
      <c r="C42" s="1065"/>
      <c r="D42" s="1065"/>
      <c r="E42" s="1065"/>
      <c r="F42" s="1065"/>
      <c r="G42" s="1065"/>
      <c r="H42" s="1065"/>
      <c r="I42" s="1065"/>
      <c r="J42" s="1065"/>
      <c r="K42" s="1065"/>
      <c r="L42" s="1065"/>
      <c r="M42" s="1065"/>
      <c r="N42" s="1065"/>
      <c r="O42" s="1065"/>
      <c r="P42" s="1065"/>
      <c r="Q42" s="1065"/>
      <c r="R42" s="1065"/>
      <c r="S42" s="1065"/>
      <c r="T42" s="1065"/>
      <c r="U42" s="1065" t="s">
        <v>2178</v>
      </c>
      <c r="V42" s="1065"/>
      <c r="W42" s="1065"/>
      <c r="X42" s="1065"/>
      <c r="Y42" s="1065"/>
      <c r="Z42" s="1065"/>
      <c r="AA42" s="1065"/>
      <c r="AB42" s="1065"/>
      <c r="AC42" s="1065"/>
      <c r="AD42" s="1065"/>
      <c r="AE42" s="1065"/>
      <c r="AF42" s="1065"/>
      <c r="AG42" s="1065"/>
      <c r="AH42" s="1065"/>
      <c r="AI42" s="1065"/>
      <c r="AJ42" s="1065"/>
      <c r="AK42" s="1065"/>
      <c r="AL42" s="1065"/>
      <c r="AM42" s="1065"/>
      <c r="AN42" s="1065"/>
    </row>
    <row r="43" spans="1:40" ht="15" customHeight="1">
      <c r="A43" s="1065"/>
      <c r="B43" s="1065"/>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c r="AM43" s="1065"/>
      <c r="AN43" s="1065"/>
    </row>
    <row r="44" spans="1:40" ht="15" customHeight="1">
      <c r="A44" s="1065"/>
      <c r="B44" s="1065"/>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5"/>
    </row>
    <row r="45" spans="1:40" ht="15" customHeight="1">
      <c r="A45" s="1065"/>
      <c r="B45" s="1065"/>
      <c r="C45" s="1065"/>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065"/>
    </row>
    <row r="46" spans="1:40" ht="15" customHeight="1">
      <c r="A46" s="1065"/>
      <c r="B46" s="1065"/>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065"/>
    </row>
    <row r="47" spans="1:40" ht="15" customHeight="1">
      <c r="A47" s="1065"/>
      <c r="B47" s="1065"/>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c r="AM47" s="1065"/>
      <c r="AN47" s="1065"/>
    </row>
    <row r="48" spans="1:40" ht="15" customHeight="1">
      <c r="A48" s="1065"/>
      <c r="B48" s="1065"/>
      <c r="C48" s="1065"/>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c r="AM48" s="1065"/>
      <c r="AN48" s="1065"/>
    </row>
    <row r="49" spans="1:40" ht="15" customHeight="1">
      <c r="A49" s="1065"/>
      <c r="B49" s="1065"/>
      <c r="C49" s="1065"/>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c r="AH49" s="1065"/>
      <c r="AI49" s="1065"/>
      <c r="AJ49" s="1065"/>
      <c r="AK49" s="1065"/>
      <c r="AL49" s="1065"/>
      <c r="AM49" s="1065"/>
      <c r="AN49" s="1065"/>
    </row>
    <row r="50" spans="1:40" ht="15" customHeight="1">
      <c r="A50" s="1065"/>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c r="AM50" s="1065"/>
      <c r="AN50" s="1065"/>
    </row>
    <row r="51" spans="1:40" ht="15" customHeight="1">
      <c r="A51" s="1065"/>
      <c r="B51" s="1065"/>
      <c r="C51" s="1065"/>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s="1065"/>
      <c r="AJ51" s="1065"/>
      <c r="AK51" s="1065"/>
      <c r="AL51" s="1065"/>
      <c r="AM51" s="1065"/>
      <c r="AN51" s="1065"/>
    </row>
    <row r="52" spans="1:40" ht="15" customHeight="1">
      <c r="A52" s="1065"/>
      <c r="B52" s="1065"/>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c r="AM52" s="1065"/>
      <c r="AN52" s="1065"/>
    </row>
    <row r="53" spans="1:40" ht="15" customHeight="1">
      <c r="A53" s="1065"/>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c r="AI53" s="1065"/>
      <c r="AJ53" s="1065"/>
      <c r="AK53" s="1065"/>
      <c r="AL53" s="1065"/>
      <c r="AM53" s="1065"/>
      <c r="AN53" s="1065"/>
    </row>
    <row r="54" spans="1:40" ht="15" customHeight="1">
      <c r="A54" s="1065"/>
      <c r="B54" s="1065"/>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c r="AM54" s="1065"/>
      <c r="AN54" s="1065"/>
    </row>
    <row r="55" spans="1:40" ht="15" customHeight="1">
      <c r="A55" s="1065"/>
      <c r="B55" s="1065"/>
      <c r="C55" s="1065"/>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c r="AI55" s="1065"/>
      <c r="AJ55" s="1065"/>
      <c r="AK55" s="1065"/>
      <c r="AL55" s="1065"/>
      <c r="AM55" s="1065"/>
      <c r="AN55" s="1065"/>
    </row>
    <row r="56" spans="1:40" ht="15" customHeight="1">
      <c r="A56" s="1065"/>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065"/>
    </row>
    <row r="57" spans="1:40" ht="15" customHeight="1">
      <c r="A57" s="1065"/>
      <c r="B57" s="1065"/>
      <c r="C57" s="1065"/>
      <c r="D57" s="1065"/>
      <c r="E57" s="1065"/>
      <c r="F57" s="1065"/>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5"/>
      <c r="AG57" s="1065"/>
      <c r="AH57" s="1065"/>
      <c r="AI57" s="1065"/>
      <c r="AJ57" s="1065"/>
      <c r="AK57" s="1065"/>
      <c r="AL57" s="1065"/>
      <c r="AM57" s="1065"/>
      <c r="AN57" s="1065"/>
    </row>
    <row r="58" spans="1:40" ht="15" customHeight="1">
      <c r="A58" s="1065"/>
      <c r="B58" s="1065"/>
      <c r="C58" s="1065"/>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5"/>
      <c r="AL58" s="1065"/>
      <c r="AM58" s="1065"/>
      <c r="AN58" s="1065"/>
    </row>
    <row r="59" spans="1:40" ht="15" customHeight="1">
      <c r="A59" s="1065"/>
      <c r="B59" s="1065"/>
      <c r="C59" s="1065"/>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c r="AE59" s="1065"/>
      <c r="AF59" s="1065"/>
      <c r="AG59" s="1065"/>
      <c r="AH59" s="1065"/>
      <c r="AI59" s="1065"/>
      <c r="AJ59" s="1065"/>
      <c r="AK59" s="1065"/>
      <c r="AL59" s="1065"/>
      <c r="AM59" s="1065"/>
      <c r="AN59" s="1065"/>
    </row>
    <row r="60" spans="1:40" ht="15" customHeight="1">
      <c r="A60" s="1065"/>
      <c r="B60" s="1065"/>
      <c r="C60" s="1065"/>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c r="AK60" s="1065"/>
      <c r="AL60" s="1065"/>
      <c r="AM60" s="1065"/>
      <c r="AN60" s="1065"/>
    </row>
    <row r="61" spans="1:40" ht="15" customHeight="1">
      <c r="A61" s="1065"/>
      <c r="B61" s="1065"/>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row>
    <row r="62" spans="1:40" ht="15" customHeight="1">
      <c r="A62" s="1065"/>
      <c r="B62" s="1065"/>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c r="AM62" s="1065"/>
      <c r="AN62" s="1065"/>
    </row>
    <row r="63" spans="1:40" ht="15" customHeight="1">
      <c r="A63" s="1065"/>
      <c r="B63" s="1065"/>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065"/>
    </row>
    <row r="64" spans="1:40" ht="15" customHeight="1">
      <c r="A64" s="1065"/>
      <c r="B64" s="1065"/>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c r="AM64" s="1065"/>
      <c r="AN64" s="1065"/>
    </row>
    <row r="65" spans="1:40" ht="15" customHeight="1">
      <c r="A65" s="1065"/>
      <c r="B65" s="1065"/>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5"/>
      <c r="AG65" s="1065"/>
      <c r="AH65" s="1065"/>
      <c r="AI65" s="1065"/>
      <c r="AJ65" s="1065"/>
      <c r="AK65" s="1065"/>
      <c r="AL65" s="1065"/>
      <c r="AM65" s="1065"/>
      <c r="AN65" s="1065"/>
    </row>
    <row r="66" spans="1:40" ht="15" customHeight="1">
      <c r="A66" s="1065"/>
      <c r="B66" s="1065"/>
      <c r="C66" s="1065"/>
      <c r="D66" s="1065"/>
      <c r="E66" s="1065"/>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c r="AK66" s="1065"/>
      <c r="AL66" s="1065"/>
      <c r="AM66" s="1065"/>
      <c r="AN66" s="1065"/>
    </row>
    <row r="67" spans="1:40" ht="15" customHeight="1">
      <c r="A67" s="1065"/>
      <c r="B67" s="1065"/>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c r="AK67" s="1065"/>
      <c r="AL67" s="1065"/>
      <c r="AM67" s="1065"/>
      <c r="AN67" s="1065"/>
    </row>
    <row r="68" spans="1:40" ht="15" customHeight="1">
      <c r="A68" s="1065"/>
      <c r="B68" s="1065"/>
      <c r="C68" s="1065"/>
      <c r="D68" s="1065"/>
      <c r="E68" s="1065"/>
      <c r="F68" s="1065"/>
      <c r="G68" s="1065"/>
      <c r="H68" s="1065"/>
      <c r="I68" s="1065"/>
      <c r="J68" s="1065"/>
      <c r="K68" s="1065"/>
      <c r="L68" s="1065"/>
      <c r="M68" s="1065"/>
      <c r="N68" s="1065"/>
      <c r="O68" s="1065"/>
      <c r="P68" s="1065"/>
      <c r="Q68" s="1065"/>
      <c r="R68" s="1065"/>
      <c r="S68" s="1065"/>
      <c r="T68" s="1065"/>
      <c r="U68" s="1065"/>
      <c r="V68" s="1065"/>
      <c r="W68" s="1065"/>
      <c r="X68" s="1065"/>
      <c r="Y68" s="1065"/>
      <c r="Z68" s="1065"/>
      <c r="AA68" s="1065"/>
      <c r="AB68" s="1065"/>
      <c r="AC68" s="1065"/>
      <c r="AD68" s="1065"/>
      <c r="AE68" s="1065"/>
      <c r="AF68" s="1065"/>
      <c r="AG68" s="1065"/>
      <c r="AH68" s="1065"/>
      <c r="AI68" s="1065"/>
      <c r="AJ68" s="1065"/>
      <c r="AK68" s="1065"/>
      <c r="AL68" s="1065"/>
      <c r="AM68" s="1065"/>
      <c r="AN68" s="1065"/>
    </row>
    <row r="69" spans="1:40" ht="15" customHeight="1">
      <c r="A69" s="1065"/>
      <c r="B69" s="1065"/>
      <c r="C69" s="1065"/>
      <c r="D69" s="1065"/>
      <c r="E69" s="1065"/>
      <c r="F69" s="1065"/>
      <c r="G69" s="1065"/>
      <c r="H69" s="1065"/>
      <c r="I69" s="1065"/>
      <c r="J69" s="1065"/>
      <c r="K69" s="1065"/>
      <c r="L69" s="1065"/>
      <c r="M69" s="1065"/>
      <c r="N69" s="1065"/>
      <c r="O69" s="1065"/>
      <c r="P69" s="1065"/>
      <c r="Q69" s="1065"/>
      <c r="R69" s="1065"/>
      <c r="S69" s="1065"/>
      <c r="T69" s="1065"/>
      <c r="U69" s="1065"/>
      <c r="V69" s="1065"/>
      <c r="W69" s="1065"/>
      <c r="X69" s="1065"/>
      <c r="Y69" s="1065"/>
      <c r="Z69" s="1065"/>
      <c r="AA69" s="1065"/>
      <c r="AB69" s="1065"/>
      <c r="AC69" s="1065"/>
      <c r="AD69" s="1065"/>
      <c r="AE69" s="1065"/>
      <c r="AF69" s="1065"/>
      <c r="AG69" s="1065"/>
      <c r="AH69" s="1065"/>
      <c r="AI69" s="1065"/>
      <c r="AJ69" s="1065"/>
      <c r="AK69" s="1065"/>
      <c r="AL69" s="1065"/>
      <c r="AM69" s="1065"/>
      <c r="AN69" s="1065"/>
    </row>
    <row r="70" spans="1:40" ht="15" customHeight="1">
      <c r="A70" s="1065"/>
      <c r="B70" s="1065"/>
      <c r="C70" s="1065"/>
      <c r="D70" s="1065"/>
      <c r="E70" s="1065"/>
      <c r="F70" s="1065"/>
      <c r="G70" s="1065"/>
      <c r="H70" s="1065"/>
      <c r="I70" s="1065"/>
      <c r="J70" s="1065"/>
      <c r="K70" s="1065"/>
      <c r="L70" s="1065"/>
      <c r="M70" s="1065"/>
      <c r="N70" s="1065"/>
      <c r="O70" s="1065"/>
      <c r="P70" s="1065"/>
      <c r="Q70" s="1065"/>
      <c r="R70" s="1065"/>
      <c r="S70" s="1065"/>
      <c r="T70" s="1065"/>
      <c r="U70" s="1065"/>
      <c r="V70" s="1065"/>
      <c r="W70" s="1065"/>
      <c r="X70" s="1065"/>
      <c r="Y70" s="1065"/>
      <c r="Z70" s="1065"/>
      <c r="AA70" s="1065"/>
      <c r="AB70" s="1065"/>
      <c r="AC70" s="1065"/>
      <c r="AD70" s="1065"/>
      <c r="AE70" s="1065"/>
      <c r="AF70" s="1065"/>
      <c r="AG70" s="1065"/>
      <c r="AH70" s="1065"/>
      <c r="AI70" s="1065"/>
      <c r="AJ70" s="1065"/>
      <c r="AK70" s="1065"/>
      <c r="AL70" s="1065"/>
      <c r="AM70" s="1065"/>
      <c r="AN70" s="1065"/>
    </row>
    <row r="71" spans="1:40" ht="15" customHeight="1">
      <c r="A71" s="1065"/>
      <c r="B71" s="1065"/>
      <c r="C71" s="1065"/>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row>
    <row r="72" spans="1:40" ht="15" customHeight="1">
      <c r="A72" s="1065"/>
      <c r="B72" s="1065"/>
      <c r="C72" s="1065"/>
      <c r="D72" s="1065"/>
      <c r="E72" s="1065"/>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5"/>
      <c r="AL72" s="1065"/>
      <c r="AM72" s="1065"/>
      <c r="AN72" s="1065"/>
    </row>
    <row r="73" spans="1:40" ht="15" customHeight="1">
      <c r="A73" s="1065"/>
      <c r="B73" s="1065"/>
      <c r="C73" s="1065"/>
      <c r="D73" s="1065"/>
      <c r="E73" s="1065"/>
      <c r="F73" s="1065"/>
      <c r="G73" s="1065"/>
      <c r="H73" s="1065"/>
      <c r="I73" s="1065"/>
      <c r="J73" s="1065"/>
      <c r="K73" s="1065"/>
      <c r="L73" s="1065"/>
      <c r="M73" s="1065"/>
      <c r="N73" s="1065"/>
      <c r="O73" s="1065"/>
      <c r="P73" s="1065"/>
      <c r="Q73" s="1065"/>
      <c r="R73" s="1065"/>
      <c r="S73" s="1065"/>
      <c r="T73" s="1065"/>
      <c r="U73" s="1065"/>
      <c r="V73" s="1065"/>
      <c r="W73" s="1065"/>
      <c r="X73" s="1065"/>
      <c r="Y73" s="1065"/>
      <c r="Z73" s="1065"/>
      <c r="AA73" s="1065"/>
      <c r="AB73" s="1065"/>
      <c r="AC73" s="1065"/>
      <c r="AD73" s="1065"/>
      <c r="AE73" s="1065"/>
      <c r="AF73" s="1065"/>
      <c r="AG73" s="1065"/>
      <c r="AH73" s="1065"/>
      <c r="AI73" s="1065"/>
      <c r="AJ73" s="1065"/>
      <c r="AK73" s="1065"/>
      <c r="AL73" s="1065"/>
      <c r="AM73" s="1065"/>
      <c r="AN73" s="1065"/>
    </row>
    <row r="74" spans="1:40" ht="15" customHeight="1">
      <c r="A74" s="1065"/>
      <c r="B74" s="1065"/>
      <c r="C74" s="1065"/>
      <c r="D74" s="1065"/>
      <c r="E74" s="1065"/>
      <c r="F74" s="1065"/>
      <c r="G74" s="1065"/>
      <c r="H74" s="1065"/>
      <c r="I74" s="1065"/>
      <c r="J74" s="1065"/>
      <c r="K74" s="1065"/>
      <c r="L74" s="1065"/>
      <c r="M74" s="1065"/>
      <c r="N74" s="1065"/>
      <c r="O74" s="1065"/>
      <c r="P74" s="1065"/>
      <c r="Q74" s="1065"/>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row>
    <row r="75" spans="1:40" ht="15" customHeight="1">
      <c r="A75" s="1065"/>
      <c r="B75" s="1065"/>
      <c r="C75" s="1065"/>
      <c r="D75" s="1065"/>
      <c r="E75" s="1065"/>
      <c r="F75" s="1065"/>
      <c r="G75" s="1065"/>
      <c r="H75" s="1065"/>
      <c r="I75" s="1065"/>
      <c r="J75" s="1065"/>
      <c r="K75" s="1065"/>
      <c r="L75" s="1065"/>
      <c r="M75" s="1065"/>
      <c r="N75" s="1065"/>
      <c r="O75" s="1065"/>
      <c r="P75" s="1065"/>
      <c r="Q75" s="1065"/>
      <c r="R75" s="1065"/>
      <c r="S75" s="1065"/>
      <c r="T75" s="1065"/>
      <c r="U75" s="1065"/>
      <c r="V75" s="1065"/>
      <c r="W75" s="1065"/>
      <c r="X75" s="1065"/>
      <c r="Y75" s="1065"/>
      <c r="Z75" s="1065"/>
      <c r="AA75" s="1065"/>
      <c r="AB75" s="1065"/>
      <c r="AC75" s="1065"/>
      <c r="AD75" s="1065"/>
      <c r="AE75" s="1065"/>
      <c r="AF75" s="1065"/>
      <c r="AG75" s="1065"/>
      <c r="AH75" s="1065"/>
      <c r="AI75" s="1065"/>
      <c r="AJ75" s="1065"/>
      <c r="AK75" s="1065"/>
      <c r="AL75" s="1065"/>
      <c r="AM75" s="1065"/>
      <c r="AN75" s="1065"/>
    </row>
    <row r="76" spans="1:40" ht="15" customHeight="1">
      <c r="A76" s="1065"/>
      <c r="B76" s="1065"/>
      <c r="C76" s="1065"/>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5"/>
      <c r="AL76" s="1065"/>
      <c r="AM76" s="1065"/>
      <c r="AN76" s="1065"/>
    </row>
    <row r="77" spans="1:40" ht="15" customHeight="1">
      <c r="A77" s="1065"/>
      <c r="B77" s="1065"/>
      <c r="C77" s="1065"/>
      <c r="D77" s="1065"/>
      <c r="E77" s="1065"/>
      <c r="F77" s="1065"/>
      <c r="G77" s="1065"/>
      <c r="H77" s="1065"/>
      <c r="I77" s="1065"/>
      <c r="J77" s="1065"/>
      <c r="K77" s="1065"/>
      <c r="L77" s="1065"/>
      <c r="M77" s="1065"/>
      <c r="N77" s="1065"/>
      <c r="O77" s="1065"/>
      <c r="P77" s="1065"/>
      <c r="Q77" s="1065"/>
      <c r="R77" s="1065"/>
      <c r="S77" s="1065"/>
      <c r="T77" s="1065"/>
      <c r="U77" s="1065"/>
      <c r="V77" s="1065"/>
      <c r="W77" s="1065"/>
      <c r="X77" s="1065"/>
      <c r="Y77" s="1065"/>
      <c r="Z77" s="1065"/>
      <c r="AA77" s="1065"/>
      <c r="AB77" s="1065"/>
      <c r="AC77" s="1065"/>
      <c r="AD77" s="1065"/>
      <c r="AE77" s="1065"/>
      <c r="AF77" s="1065"/>
      <c r="AG77" s="1065"/>
      <c r="AH77" s="1065"/>
      <c r="AI77" s="1065"/>
      <c r="AJ77" s="1065"/>
      <c r="AK77" s="1065"/>
      <c r="AL77" s="1065"/>
      <c r="AM77" s="1065"/>
      <c r="AN77" s="1065"/>
    </row>
    <row r="78" spans="1:40" ht="15" customHeight="1">
      <c r="A78" s="1065"/>
      <c r="B78" s="1065"/>
      <c r="C78" s="1065"/>
      <c r="D78" s="1065"/>
      <c r="E78" s="1065"/>
      <c r="F78" s="1065"/>
      <c r="G78" s="1065"/>
      <c r="H78" s="1065"/>
      <c r="I78" s="1065"/>
      <c r="J78" s="1065"/>
      <c r="K78" s="1065"/>
      <c r="L78" s="1065"/>
      <c r="M78" s="1065"/>
      <c r="N78" s="1065"/>
      <c r="O78" s="1065"/>
      <c r="P78" s="1065"/>
      <c r="Q78" s="1065"/>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row>
    <row r="79" spans="1:40" ht="15" customHeight="1">
      <c r="A79" s="1065"/>
      <c r="B79" s="1065"/>
      <c r="C79" s="1065"/>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row>
    <row r="80" spans="1:40" ht="15" customHeight="1">
      <c r="A80" s="1065"/>
      <c r="B80" s="1065"/>
      <c r="C80" s="1065"/>
      <c r="D80" s="1065"/>
      <c r="E80" s="1065"/>
      <c r="F80" s="1065"/>
      <c r="G80" s="1065"/>
      <c r="H80" s="1065"/>
      <c r="I80" s="1065"/>
      <c r="J80" s="1065"/>
      <c r="K80" s="1065"/>
      <c r="L80" s="1065"/>
      <c r="M80" s="1065"/>
      <c r="N80" s="1065"/>
      <c r="O80" s="1065"/>
      <c r="P80" s="1065"/>
      <c r="Q80" s="1065"/>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row>
    <row r="81" spans="1:40" ht="15" customHeight="1">
      <c r="A81" s="1065"/>
      <c r="B81" s="1065"/>
      <c r="C81" s="1065"/>
      <c r="D81" s="1065"/>
      <c r="E81" s="1065"/>
      <c r="F81" s="1065"/>
      <c r="G81" s="1065"/>
      <c r="H81" s="1065"/>
      <c r="I81" s="1065"/>
      <c r="J81" s="1065"/>
      <c r="K81" s="1065"/>
      <c r="L81" s="1065"/>
      <c r="M81" s="1065"/>
      <c r="N81" s="1065"/>
      <c r="O81" s="1065"/>
      <c r="P81" s="1065"/>
      <c r="Q81" s="1065"/>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row>
    <row r="82" spans="1:40" ht="15" customHeight="1">
      <c r="A82" s="1065"/>
      <c r="B82" s="1065"/>
      <c r="C82" s="1065"/>
      <c r="D82" s="1065"/>
      <c r="E82" s="1065"/>
      <c r="F82" s="1065"/>
      <c r="G82" s="1065"/>
      <c r="H82" s="1065"/>
      <c r="I82" s="1065"/>
      <c r="J82" s="1065"/>
      <c r="K82" s="1065"/>
      <c r="L82" s="1065"/>
      <c r="M82" s="1065"/>
      <c r="N82" s="1065"/>
      <c r="O82" s="1065"/>
      <c r="P82" s="1065"/>
      <c r="Q82" s="1065"/>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row>
    <row r="83" spans="1:40" ht="15" customHeight="1">
      <c r="A83" s="1065"/>
      <c r="B83" s="1065"/>
      <c r="C83" s="1065"/>
      <c r="D83" s="1065"/>
      <c r="E83" s="1065"/>
      <c r="F83" s="1065"/>
      <c r="G83" s="1065"/>
      <c r="H83" s="1065"/>
      <c r="I83" s="1065"/>
      <c r="J83" s="1065"/>
      <c r="K83" s="1065"/>
      <c r="L83" s="1065"/>
      <c r="M83" s="1065"/>
      <c r="N83" s="1065"/>
      <c r="O83" s="1065"/>
      <c r="P83" s="1065"/>
      <c r="Q83" s="1065"/>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row>
    <row r="84" spans="1:40" ht="15" customHeight="1">
      <c r="A84" s="1065"/>
      <c r="B84" s="1065"/>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row>
    <row r="85" spans="1:40" ht="15" customHeight="1">
      <c r="A85" s="1065"/>
      <c r="B85" s="1065"/>
      <c r="C85" s="1065"/>
      <c r="D85" s="1065"/>
      <c r="E85" s="1065"/>
      <c r="F85" s="1065"/>
      <c r="G85" s="1065"/>
      <c r="H85" s="1065"/>
      <c r="I85" s="1065"/>
      <c r="J85" s="1065"/>
      <c r="K85" s="1065"/>
      <c r="L85" s="1065"/>
      <c r="M85" s="1065"/>
      <c r="N85" s="1065"/>
      <c r="O85" s="1065"/>
      <c r="P85" s="1065"/>
      <c r="Q85" s="1065"/>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row>
    <row r="86" spans="1:40" ht="15" customHeight="1">
      <c r="A86" s="1065"/>
      <c r="B86" s="1065"/>
      <c r="C86" s="1065"/>
      <c r="D86" s="1065"/>
      <c r="E86" s="1065"/>
      <c r="F86" s="1065"/>
      <c r="G86" s="1065"/>
      <c r="H86" s="1065"/>
      <c r="I86" s="1065"/>
      <c r="J86" s="1065"/>
      <c r="K86" s="1065"/>
      <c r="L86" s="1065"/>
      <c r="M86" s="1065"/>
      <c r="N86" s="1065"/>
      <c r="O86" s="1065"/>
      <c r="P86" s="1065"/>
      <c r="Q86" s="1065"/>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row>
    <row r="87" spans="1:40" ht="15" customHeight="1">
      <c r="A87" s="1065"/>
      <c r="B87" s="1065"/>
      <c r="C87" s="1065"/>
      <c r="D87" s="1065"/>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row>
    <row r="88" spans="1:40" ht="15" customHeight="1">
      <c r="A88" s="1065"/>
      <c r="B88" s="1065"/>
      <c r="C88" s="1065"/>
      <c r="D88" s="1065"/>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65"/>
      <c r="AC88" s="1065"/>
      <c r="AD88" s="1065"/>
      <c r="AE88" s="1065"/>
      <c r="AF88" s="1065"/>
      <c r="AG88" s="1065"/>
      <c r="AH88" s="1065"/>
      <c r="AI88" s="1065"/>
      <c r="AJ88" s="1065"/>
      <c r="AK88" s="1065"/>
      <c r="AL88" s="1065"/>
      <c r="AM88" s="1065"/>
      <c r="AN88" s="1065"/>
    </row>
    <row r="89" spans="1:40" ht="15" customHeight="1">
      <c r="A89" s="1065"/>
      <c r="B89" s="1065"/>
      <c r="C89" s="1065"/>
      <c r="D89" s="1065"/>
      <c r="E89" s="1065"/>
      <c r="F89" s="1065"/>
      <c r="G89" s="1065"/>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5"/>
      <c r="AD89" s="1065"/>
      <c r="AE89" s="1065"/>
      <c r="AF89" s="1065"/>
      <c r="AG89" s="1065"/>
      <c r="AH89" s="1065"/>
      <c r="AI89" s="1065"/>
      <c r="AJ89" s="1065"/>
      <c r="AK89" s="1065"/>
      <c r="AL89" s="1065"/>
      <c r="AM89" s="1065"/>
      <c r="AN89" s="1065"/>
    </row>
    <row r="90" spans="1:40" ht="15" customHeight="1">
      <c r="A90" s="1065"/>
      <c r="B90" s="1065"/>
      <c r="C90" s="1065"/>
      <c r="D90" s="1065"/>
      <c r="E90" s="1065"/>
      <c r="F90" s="1065"/>
      <c r="G90" s="1065"/>
      <c r="H90" s="1065"/>
      <c r="I90" s="1065"/>
      <c r="J90" s="1065"/>
      <c r="K90" s="1065"/>
      <c r="L90" s="1065"/>
      <c r="M90" s="1065"/>
      <c r="N90" s="1065"/>
      <c r="O90" s="1065"/>
      <c r="P90" s="1065"/>
      <c r="Q90" s="1065"/>
      <c r="R90" s="1065"/>
      <c r="S90" s="1065"/>
      <c r="T90" s="1065"/>
      <c r="U90" s="1065"/>
      <c r="V90" s="1065"/>
      <c r="W90" s="1065"/>
      <c r="X90" s="1065"/>
      <c r="Y90" s="1065"/>
      <c r="Z90" s="1065"/>
      <c r="AA90" s="1065"/>
      <c r="AB90" s="1065"/>
      <c r="AC90" s="1065"/>
      <c r="AD90" s="1065"/>
      <c r="AE90" s="1065"/>
      <c r="AF90" s="1065"/>
      <c r="AG90" s="1065"/>
      <c r="AH90" s="1065"/>
      <c r="AI90" s="1065"/>
      <c r="AJ90" s="1065"/>
      <c r="AK90" s="1065"/>
      <c r="AL90" s="1065"/>
      <c r="AM90" s="1065"/>
      <c r="AN90" s="1065"/>
    </row>
    <row r="91" spans="1:40" ht="15" customHeight="1">
      <c r="A91" s="1065"/>
      <c r="B91" s="1065"/>
      <c r="C91" s="1065"/>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row>
    <row r="92" spans="1:40" ht="15" customHeight="1">
      <c r="A92" s="1065"/>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row>
    <row r="93" spans="1:40" ht="15" customHeight="1">
      <c r="A93" s="1065"/>
      <c r="B93" s="1065"/>
      <c r="C93" s="1065"/>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5"/>
      <c r="AG93" s="1065"/>
      <c r="AH93" s="1065"/>
      <c r="AI93" s="1065"/>
      <c r="AJ93" s="1065"/>
      <c r="AK93" s="1065"/>
      <c r="AL93" s="1065"/>
      <c r="AM93" s="1065"/>
      <c r="AN93" s="1065"/>
    </row>
    <row r="94" spans="1:40" ht="15" customHeight="1">
      <c r="A94" s="1065"/>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row>
    <row r="95" spans="1:40" ht="15" customHeight="1">
      <c r="A95" s="1065"/>
      <c r="B95" s="1065"/>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5"/>
      <c r="AG95" s="1065"/>
      <c r="AH95" s="1065"/>
      <c r="AI95" s="1065"/>
      <c r="AJ95" s="1065"/>
      <c r="AK95" s="1065"/>
      <c r="AL95" s="1065"/>
      <c r="AM95" s="1065"/>
      <c r="AN95" s="1065"/>
    </row>
    <row r="96" spans="1:40" ht="15" customHeight="1">
      <c r="A96" s="1065"/>
      <c r="B96" s="1065"/>
      <c r="C96" s="1065"/>
      <c r="D96" s="1065"/>
      <c r="E96" s="1065"/>
      <c r="F96" s="1065"/>
      <c r="G96" s="1065"/>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5"/>
      <c r="AL96" s="1065"/>
      <c r="AM96" s="1065"/>
      <c r="AN96" s="1065"/>
    </row>
    <row r="97" spans="1:40" ht="15" customHeight="1">
      <c r="A97" s="1065"/>
      <c r="B97" s="1065"/>
      <c r="C97" s="1065"/>
      <c r="D97" s="1065"/>
      <c r="E97" s="1065"/>
      <c r="F97" s="1065"/>
      <c r="G97" s="1065"/>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row>
    <row r="98" spans="1:40" ht="15" customHeight="1">
      <c r="A98" s="1065"/>
      <c r="B98" s="1065"/>
      <c r="C98" s="1065"/>
      <c r="D98" s="1065"/>
      <c r="E98" s="1065"/>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5"/>
      <c r="AD98" s="1065"/>
      <c r="AE98" s="1065"/>
      <c r="AF98" s="1065"/>
      <c r="AG98" s="1065"/>
      <c r="AH98" s="1065"/>
      <c r="AI98" s="1065"/>
      <c r="AJ98" s="1065"/>
      <c r="AK98" s="1065"/>
      <c r="AL98" s="1065"/>
      <c r="AM98" s="1065"/>
      <c r="AN98" s="1065"/>
    </row>
    <row r="99" spans="1:40" ht="15" customHeight="1">
      <c r="A99" s="1065"/>
      <c r="B99" s="1065"/>
      <c r="C99" s="1065"/>
      <c r="D99" s="1065"/>
      <c r="E99" s="1065"/>
      <c r="F99" s="1065"/>
      <c r="G99" s="1065"/>
      <c r="H99" s="1065"/>
      <c r="I99" s="1065"/>
      <c r="J99" s="1065"/>
      <c r="K99" s="1065"/>
      <c r="L99" s="1065"/>
      <c r="M99" s="1065"/>
      <c r="N99" s="1065"/>
      <c r="O99" s="1065"/>
      <c r="P99" s="1065"/>
      <c r="Q99" s="1065"/>
      <c r="R99" s="1065"/>
      <c r="S99" s="1065"/>
      <c r="T99" s="1065"/>
      <c r="U99" s="1065"/>
      <c r="V99" s="1065"/>
      <c r="W99" s="1065"/>
      <c r="X99" s="1065"/>
      <c r="Y99" s="1065"/>
      <c r="Z99" s="1065"/>
      <c r="AA99" s="1065"/>
      <c r="AB99" s="1065"/>
      <c r="AC99" s="1065"/>
      <c r="AD99" s="1065"/>
      <c r="AE99" s="1065"/>
      <c r="AF99" s="1065"/>
      <c r="AG99" s="1065"/>
      <c r="AH99" s="1065"/>
      <c r="AI99" s="1065"/>
      <c r="AJ99" s="1065"/>
      <c r="AK99" s="1065"/>
      <c r="AL99" s="1065"/>
      <c r="AM99" s="1065"/>
      <c r="AN99" s="1065"/>
    </row>
    <row r="100" spans="1:40" ht="15" customHeight="1">
      <c r="A100" s="1065"/>
      <c r="B100" s="1065"/>
      <c r="C100" s="1065"/>
      <c r="D100" s="1065"/>
      <c r="E100" s="1065"/>
      <c r="F100" s="1065"/>
      <c r="G100" s="1065"/>
      <c r="H100" s="1065"/>
      <c r="I100" s="1065"/>
      <c r="J100" s="1065"/>
      <c r="K100" s="1065"/>
      <c r="L100" s="1065"/>
      <c r="M100" s="1065"/>
      <c r="N100" s="1065"/>
      <c r="O100" s="1065"/>
      <c r="P100" s="1065"/>
      <c r="Q100" s="1065"/>
      <c r="R100" s="1065"/>
      <c r="S100" s="1065"/>
      <c r="T100" s="1065"/>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row>
  </sheetData>
  <mergeCells count="5">
    <mergeCell ref="S13:AC13"/>
    <mergeCell ref="K20:AH20"/>
    <mergeCell ref="C22:AH22"/>
    <mergeCell ref="C36:AH37"/>
    <mergeCell ref="C40:AH4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4B10-8975-491A-857C-4D72EDEB4910}">
  <sheetPr codeName="Foglio30"/>
  <dimension ref="A1:AN100"/>
  <sheetViews>
    <sheetView workbookViewId="0"/>
  </sheetViews>
  <sheetFormatPr defaultRowHeight="15"/>
  <cols>
    <col min="1" max="35" width="2.7109375" customWidth="1"/>
  </cols>
  <sheetData>
    <row r="1" spans="1:40" ht="12.75" customHeight="1">
      <c r="A1" s="990"/>
      <c r="B1" s="833" t="s">
        <v>82</v>
      </c>
      <c r="C1" s="834"/>
      <c r="D1" s="834"/>
      <c r="E1" s="834"/>
      <c r="F1" s="834"/>
      <c r="G1" s="834"/>
      <c r="H1" s="834"/>
      <c r="I1" s="834"/>
      <c r="J1" s="834"/>
      <c r="K1" s="834"/>
      <c r="L1" s="834"/>
      <c r="M1" s="834"/>
      <c r="N1" s="835"/>
      <c r="O1" s="835"/>
      <c r="P1" s="835"/>
      <c r="Q1" s="835"/>
      <c r="R1" s="835"/>
      <c r="S1" s="835"/>
      <c r="T1" s="835"/>
      <c r="U1" s="835"/>
      <c r="V1" s="835"/>
      <c r="W1" s="990"/>
      <c r="X1" s="836"/>
      <c r="Y1" s="836"/>
      <c r="Z1" s="836"/>
      <c r="AA1" s="836"/>
      <c r="AB1" s="836"/>
      <c r="AC1" s="836"/>
      <c r="AD1" s="836"/>
      <c r="AE1" s="836"/>
      <c r="AF1" s="836"/>
      <c r="AG1" s="836"/>
      <c r="AH1" s="837" t="s">
        <v>2200</v>
      </c>
      <c r="AI1" s="836"/>
      <c r="AJ1" s="990"/>
      <c r="AK1" s="990"/>
      <c r="AL1" s="990"/>
      <c r="AM1" s="990"/>
      <c r="AN1" s="990"/>
    </row>
    <row r="2" spans="1:40" ht="12.75" customHeight="1">
      <c r="A2" s="990"/>
      <c r="B2" s="833" t="s">
        <v>84</v>
      </c>
      <c r="C2" s="834"/>
      <c r="D2" s="834"/>
      <c r="E2" s="834"/>
      <c r="F2" s="834"/>
      <c r="G2" s="834"/>
      <c r="H2" s="834"/>
      <c r="I2" s="834"/>
      <c r="J2" s="834"/>
      <c r="K2" s="834"/>
      <c r="L2" s="834"/>
      <c r="M2" s="834"/>
      <c r="N2" s="835"/>
      <c r="O2" s="835"/>
      <c r="P2" s="835"/>
      <c r="Q2" s="835"/>
      <c r="R2" s="835"/>
      <c r="S2" s="835"/>
      <c r="T2" s="835"/>
      <c r="U2" s="835"/>
      <c r="V2" s="835"/>
      <c r="W2" s="990"/>
      <c r="X2" s="836"/>
      <c r="Y2" s="836"/>
      <c r="Z2" s="836"/>
      <c r="AA2" s="836"/>
      <c r="AB2" s="836"/>
      <c r="AC2" s="836"/>
      <c r="AD2" s="836"/>
      <c r="AE2" s="836"/>
      <c r="AF2" s="836"/>
      <c r="AG2" s="836"/>
      <c r="AH2" s="837" t="s">
        <v>2201</v>
      </c>
      <c r="AI2" s="836"/>
      <c r="AJ2" s="990"/>
      <c r="AK2" s="990"/>
      <c r="AL2" s="990"/>
      <c r="AM2" s="990"/>
      <c r="AN2" s="990"/>
    </row>
    <row r="3" spans="1:40" ht="12.75" customHeight="1">
      <c r="A3" s="990"/>
      <c r="B3" s="833" t="s">
        <v>2201</v>
      </c>
      <c r="C3" s="767"/>
      <c r="D3" s="767"/>
      <c r="E3" s="767"/>
      <c r="F3" s="767"/>
      <c r="G3" s="767"/>
      <c r="H3" s="767"/>
      <c r="I3" s="767"/>
      <c r="J3" s="767"/>
      <c r="K3" s="767"/>
      <c r="L3" s="767"/>
      <c r="M3" s="767"/>
      <c r="N3" s="835"/>
      <c r="O3" s="835"/>
      <c r="P3" s="835"/>
      <c r="Q3" s="835"/>
      <c r="R3" s="835"/>
      <c r="S3" s="835"/>
      <c r="T3" s="835"/>
      <c r="U3" s="835"/>
      <c r="V3" s="835"/>
      <c r="W3" s="990"/>
      <c r="X3" s="836"/>
      <c r="Y3" s="836"/>
      <c r="Z3" s="836"/>
      <c r="AA3" s="836"/>
      <c r="AB3" s="836"/>
      <c r="AC3" s="836"/>
      <c r="AD3" s="836"/>
      <c r="AE3" s="836"/>
      <c r="AF3" s="836"/>
      <c r="AG3" s="836"/>
      <c r="AH3" s="837" t="s">
        <v>2202</v>
      </c>
      <c r="AI3" s="836"/>
      <c r="AJ3" s="990"/>
      <c r="AK3" s="990"/>
      <c r="AL3" s="990"/>
      <c r="AM3" s="990"/>
      <c r="AN3" s="990"/>
    </row>
    <row r="4" spans="1:40" ht="12.75" customHeight="1">
      <c r="A4" s="990"/>
      <c r="B4" s="833" t="s">
        <v>92</v>
      </c>
      <c r="C4" s="767"/>
      <c r="D4" s="767"/>
      <c r="E4" s="767"/>
      <c r="F4" s="767"/>
      <c r="G4" s="767"/>
      <c r="H4" s="767"/>
      <c r="I4" s="767"/>
      <c r="J4" s="767"/>
      <c r="K4" s="767"/>
      <c r="L4" s="767"/>
      <c r="M4" s="767"/>
      <c r="N4" s="835"/>
      <c r="O4" s="835"/>
      <c r="P4" s="835"/>
      <c r="Q4" s="835"/>
      <c r="R4" s="835"/>
      <c r="S4" s="835"/>
      <c r="T4" s="835"/>
      <c r="U4" s="835"/>
      <c r="V4" s="835"/>
      <c r="W4" s="990"/>
      <c r="X4" s="836"/>
      <c r="Y4" s="836"/>
      <c r="Z4" s="836"/>
      <c r="AA4" s="836"/>
      <c r="AB4" s="836"/>
      <c r="AC4" s="836"/>
      <c r="AD4" s="836"/>
      <c r="AE4" s="836"/>
      <c r="AF4" s="836"/>
      <c r="AG4" s="836"/>
      <c r="AH4" s="837" t="s">
        <v>2203</v>
      </c>
      <c r="AI4" s="836"/>
      <c r="AJ4" s="990"/>
      <c r="AK4" s="990"/>
      <c r="AL4" s="990"/>
      <c r="AM4" s="990"/>
      <c r="AN4" s="990"/>
    </row>
    <row r="5" spans="1:40" ht="12.75" customHeight="1">
      <c r="A5" s="834"/>
      <c r="B5" s="766"/>
      <c r="C5" s="767"/>
      <c r="D5" s="767"/>
      <c r="E5" s="767"/>
      <c r="F5" s="767"/>
      <c r="G5" s="767"/>
      <c r="H5" s="767"/>
      <c r="I5" s="767"/>
      <c r="J5" s="767"/>
      <c r="K5" s="767"/>
      <c r="L5" s="767"/>
      <c r="M5" s="767"/>
      <c r="N5" s="835"/>
      <c r="O5" s="835"/>
      <c r="P5" s="835"/>
      <c r="Q5" s="835"/>
      <c r="R5" s="835"/>
      <c r="S5" s="835"/>
      <c r="T5" s="835"/>
      <c r="U5" s="835"/>
      <c r="V5" s="835"/>
      <c r="W5" s="990"/>
      <c r="X5" s="836"/>
      <c r="Y5" s="836"/>
      <c r="Z5" s="836"/>
      <c r="AA5" s="836"/>
      <c r="AB5" s="836"/>
      <c r="AC5" s="836"/>
      <c r="AD5" s="836"/>
      <c r="AE5" s="836"/>
      <c r="AF5" s="836"/>
      <c r="AG5" s="836"/>
      <c r="AH5" s="837" t="s">
        <v>2204</v>
      </c>
      <c r="AI5" s="836"/>
      <c r="AJ5" s="990"/>
      <c r="AK5" s="990"/>
      <c r="AL5" s="990"/>
      <c r="AM5" s="990"/>
      <c r="AN5" s="990"/>
    </row>
    <row r="6" spans="1:40" ht="15" customHeight="1">
      <c r="A6" s="767"/>
      <c r="B6" s="766"/>
      <c r="C6" s="767"/>
      <c r="D6" s="767"/>
      <c r="E6" s="767"/>
      <c r="F6" s="767"/>
      <c r="G6" s="767"/>
      <c r="H6" s="767"/>
      <c r="I6" s="767"/>
      <c r="J6" s="767"/>
      <c r="K6" s="767"/>
      <c r="L6" s="767"/>
      <c r="M6" s="767"/>
      <c r="N6" s="835"/>
      <c r="O6" s="835"/>
      <c r="P6" s="835"/>
      <c r="Q6" s="835"/>
      <c r="R6" s="835"/>
      <c r="S6" s="835"/>
      <c r="T6" s="835"/>
      <c r="U6" s="835"/>
      <c r="V6" s="835"/>
      <c r="W6" s="990"/>
      <c r="X6" s="759"/>
      <c r="Y6" s="759"/>
      <c r="Z6" s="759"/>
      <c r="AA6" s="759"/>
      <c r="AB6" s="759"/>
      <c r="AC6" s="759"/>
      <c r="AD6" s="759"/>
      <c r="AE6" s="759"/>
      <c r="AF6" s="759"/>
      <c r="AG6" s="759"/>
      <c r="AH6" s="837" t="s">
        <v>2205</v>
      </c>
      <c r="AI6" s="759"/>
      <c r="AJ6" s="990"/>
      <c r="AK6" s="990"/>
      <c r="AL6" s="990"/>
      <c r="AM6" s="990"/>
      <c r="AN6" s="990"/>
    </row>
    <row r="7" spans="1:40" ht="15" customHeight="1">
      <c r="A7" s="1089"/>
      <c r="B7" s="1089"/>
      <c r="C7" s="1089"/>
      <c r="D7" s="1089"/>
      <c r="E7" s="1089"/>
      <c r="F7" s="1089"/>
      <c r="G7" s="1089"/>
      <c r="H7" s="1089"/>
      <c r="I7" s="1089"/>
      <c r="J7" s="1089"/>
      <c r="K7" s="1089"/>
      <c r="L7" s="1089"/>
      <c r="M7" s="1089"/>
      <c r="N7" s="1090"/>
      <c r="O7" s="1090"/>
      <c r="P7" s="1090"/>
      <c r="Q7" s="1090"/>
      <c r="R7" s="1090"/>
      <c r="S7" s="1090"/>
      <c r="T7" s="1090"/>
      <c r="U7" s="1090"/>
      <c r="V7" s="1090"/>
      <c r="W7" s="1091"/>
      <c r="X7" s="1091"/>
      <c r="Y7" s="1091"/>
      <c r="Z7" s="1091"/>
      <c r="AA7" s="1091"/>
      <c r="AB7" s="1091"/>
      <c r="AC7" s="1091"/>
      <c r="AD7" s="1091"/>
      <c r="AE7" s="1091"/>
      <c r="AF7" s="1091"/>
      <c r="AG7" s="1091"/>
      <c r="AH7" s="1091"/>
      <c r="AI7" s="1091"/>
      <c r="AJ7" s="990"/>
      <c r="AK7" s="990"/>
      <c r="AL7" s="990"/>
      <c r="AM7" s="990"/>
      <c r="AN7" s="990"/>
    </row>
    <row r="8" spans="1:40" ht="15.75" customHeight="1">
      <c r="A8" s="999"/>
      <c r="B8" s="1301" t="s">
        <v>2157</v>
      </c>
      <c r="C8" s="1301"/>
      <c r="D8" s="1301"/>
      <c r="E8" s="1301"/>
      <c r="F8" s="1301"/>
      <c r="G8" s="1301"/>
      <c r="H8" s="1301"/>
      <c r="I8" s="1301"/>
      <c r="J8" s="1301"/>
      <c r="K8" s="1301"/>
      <c r="L8" s="1301"/>
      <c r="M8" s="1301"/>
      <c r="N8" s="1301"/>
      <c r="O8" s="1301"/>
      <c r="P8" s="1301"/>
      <c r="Q8" s="1301"/>
      <c r="R8" s="1301"/>
      <c r="S8" s="1301"/>
      <c r="T8" s="1301"/>
      <c r="U8" s="1301"/>
      <c r="V8" s="1301"/>
      <c r="W8" s="1301"/>
      <c r="X8" s="1301"/>
      <c r="Y8" s="1301"/>
      <c r="Z8" s="1301"/>
      <c r="AA8" s="1301"/>
      <c r="AB8" s="1301"/>
      <c r="AC8" s="1301"/>
      <c r="AD8" s="1301"/>
      <c r="AE8" s="1301"/>
      <c r="AF8" s="1301"/>
      <c r="AG8" s="1301"/>
      <c r="AH8" s="1301"/>
      <c r="AI8" s="1005"/>
      <c r="AJ8" s="990"/>
      <c r="AK8" s="990"/>
      <c r="AL8" s="990"/>
      <c r="AM8" s="990"/>
      <c r="AN8" s="990"/>
    </row>
    <row r="9" spans="1:40" ht="5.25" customHeight="1">
      <c r="A9" s="990"/>
      <c r="B9" s="1092"/>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90"/>
      <c r="AK9" s="990"/>
      <c r="AL9" s="990"/>
      <c r="AM9" s="990"/>
      <c r="AN9" s="990"/>
    </row>
    <row r="10" spans="1:40" ht="55.5" customHeight="1">
      <c r="A10" s="990"/>
      <c r="B10" s="1320" t="s">
        <v>2206</v>
      </c>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013"/>
      <c r="AJ10" s="990"/>
      <c r="AK10" s="990"/>
      <c r="AL10" s="990"/>
      <c r="AM10" s="990"/>
      <c r="AN10" s="990"/>
    </row>
    <row r="11" spans="1:40" ht="5.25" customHeight="1">
      <c r="A11" s="1007"/>
      <c r="B11" s="1007"/>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90"/>
      <c r="AK11" s="990"/>
      <c r="AL11" s="990"/>
      <c r="AM11" s="990"/>
      <c r="AN11" s="990"/>
    </row>
    <row r="12" spans="1:40" ht="15" customHeight="1">
      <c r="A12" s="1008"/>
      <c r="B12" s="1302" t="s">
        <v>2159</v>
      </c>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009"/>
      <c r="AJ12" s="990"/>
      <c r="AK12" s="990"/>
      <c r="AL12" s="990"/>
      <c r="AM12" s="990"/>
      <c r="AN12" s="990"/>
    </row>
    <row r="13" spans="1:40" ht="5.25" customHeight="1">
      <c r="A13" s="1008"/>
      <c r="B13" s="1008"/>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990"/>
      <c r="AK13" s="990"/>
      <c r="AL13" s="990"/>
      <c r="AM13" s="990"/>
      <c r="AN13" s="990"/>
    </row>
    <row r="14" spans="1:40" ht="13.5" customHeight="1">
      <c r="A14" s="1008"/>
      <c r="B14" s="1010">
        <v>1</v>
      </c>
      <c r="C14" s="990"/>
      <c r="D14" s="1300" t="s">
        <v>2160</v>
      </c>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093"/>
      <c r="AJ14" s="990"/>
      <c r="AK14" s="990"/>
      <c r="AL14" s="990"/>
      <c r="AM14" s="990"/>
      <c r="AN14" s="990"/>
    </row>
    <row r="15" spans="1:40" ht="13.5" customHeight="1">
      <c r="A15" s="1008"/>
      <c r="B15" s="1010">
        <v>2</v>
      </c>
      <c r="C15" s="990"/>
      <c r="D15" s="1300" t="s">
        <v>2207</v>
      </c>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093"/>
      <c r="AJ15" s="990"/>
      <c r="AK15" s="990"/>
      <c r="AL15" s="990"/>
      <c r="AM15" s="990"/>
      <c r="AN15" s="990"/>
    </row>
    <row r="16" spans="1:40" ht="13.5" customHeight="1">
      <c r="A16" s="1008"/>
      <c r="B16" s="1010">
        <v>3</v>
      </c>
      <c r="C16" s="990"/>
      <c r="D16" s="1300" t="s">
        <v>2208</v>
      </c>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093"/>
      <c r="AJ16" s="990"/>
      <c r="AK16" s="990"/>
      <c r="AL16" s="990"/>
      <c r="AM16" s="990"/>
      <c r="AN16" s="990"/>
    </row>
    <row r="17" spans="1:40" ht="13.5" customHeight="1">
      <c r="A17" s="1008"/>
      <c r="B17" s="1009">
        <v>4</v>
      </c>
      <c r="C17" s="990"/>
      <c r="D17" s="1300" t="s">
        <v>2164</v>
      </c>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093"/>
      <c r="AJ17" s="990"/>
      <c r="AK17" s="990"/>
      <c r="AL17" s="990"/>
      <c r="AM17" s="990"/>
      <c r="AN17" s="990"/>
    </row>
    <row r="18" spans="1:40" ht="40.5" customHeight="1">
      <c r="A18" s="1008"/>
      <c r="B18" s="1010">
        <v>5</v>
      </c>
      <c r="C18" s="990"/>
      <c r="D18" s="1300" t="s">
        <v>2209</v>
      </c>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093"/>
      <c r="AJ18" s="990"/>
      <c r="AK18" s="990"/>
      <c r="AL18" s="990"/>
      <c r="AM18" s="990"/>
      <c r="AN18" s="990"/>
    </row>
    <row r="19" spans="1:40" ht="27" customHeight="1">
      <c r="A19" s="1008"/>
      <c r="B19" s="1010">
        <v>6</v>
      </c>
      <c r="C19" s="990"/>
      <c r="D19" s="1300" t="s">
        <v>2210</v>
      </c>
      <c r="E19" s="1300"/>
      <c r="F19" s="1300"/>
      <c r="G19" s="1300"/>
      <c r="H19" s="1300"/>
      <c r="I19" s="1300"/>
      <c r="J19" s="1300"/>
      <c r="K19" s="1300"/>
      <c r="L19" s="1300"/>
      <c r="M19" s="1300"/>
      <c r="N19" s="1300"/>
      <c r="O19" s="1300"/>
      <c r="P19" s="1300"/>
      <c r="Q19" s="1300"/>
      <c r="R19" s="1300"/>
      <c r="S19" s="1300"/>
      <c r="T19" s="1300"/>
      <c r="U19" s="1300"/>
      <c r="V19" s="1300"/>
      <c r="W19" s="1300"/>
      <c r="X19" s="1300"/>
      <c r="Y19" s="1300"/>
      <c r="Z19" s="1300"/>
      <c r="AA19" s="1300"/>
      <c r="AB19" s="1300"/>
      <c r="AC19" s="1300"/>
      <c r="AD19" s="1300"/>
      <c r="AE19" s="1300"/>
      <c r="AF19" s="1300"/>
      <c r="AG19" s="1300"/>
      <c r="AH19" s="1300"/>
      <c r="AI19" s="1093"/>
      <c r="AJ19" s="990"/>
      <c r="AK19" s="990"/>
      <c r="AL19" s="990"/>
      <c r="AM19" s="990"/>
      <c r="AN19" s="990"/>
    </row>
    <row r="20" spans="1:40" ht="27" customHeight="1">
      <c r="A20" s="1008"/>
      <c r="B20" s="1010">
        <v>7</v>
      </c>
      <c r="C20" s="990"/>
      <c r="D20" s="1300" t="s">
        <v>2167</v>
      </c>
      <c r="E20" s="1300"/>
      <c r="F20" s="1300"/>
      <c r="G20" s="1300"/>
      <c r="H20" s="1300"/>
      <c r="I20" s="1300"/>
      <c r="J20" s="1300"/>
      <c r="K20" s="1300"/>
      <c r="L20" s="1300"/>
      <c r="M20" s="1300"/>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093"/>
      <c r="AJ20" s="990"/>
      <c r="AK20" s="990"/>
      <c r="AL20" s="990"/>
      <c r="AM20" s="990"/>
      <c r="AN20" s="990"/>
    </row>
    <row r="21" spans="1:40" ht="13.5" customHeight="1">
      <c r="A21" s="990"/>
      <c r="B21" s="1012"/>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990"/>
      <c r="AK21" s="990"/>
      <c r="AL21" s="990"/>
      <c r="AM21" s="990"/>
      <c r="AN21" s="990"/>
    </row>
    <row r="22" spans="1:40" ht="8.4499999999999993" customHeight="1">
      <c r="A22" s="990"/>
      <c r="B22" s="1319" t="s">
        <v>2168</v>
      </c>
      <c r="C22" s="1319"/>
      <c r="D22" s="1319"/>
      <c r="E22" s="1319"/>
      <c r="F22" s="1319"/>
      <c r="G22" s="1319"/>
      <c r="H22" s="1319"/>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013"/>
      <c r="AJ22" s="990"/>
      <c r="AK22" s="990"/>
      <c r="AL22" s="990"/>
      <c r="AM22" s="990"/>
      <c r="AN22" s="990"/>
    </row>
    <row r="23" spans="1:40" ht="26.1" customHeight="1">
      <c r="A23" s="990"/>
      <c r="B23" s="1320" t="s">
        <v>2211</v>
      </c>
      <c r="C23" s="1320"/>
      <c r="D23" s="1320"/>
      <c r="E23" s="1320"/>
      <c r="F23" s="1320"/>
      <c r="G23" s="1320"/>
      <c r="H23" s="1320"/>
      <c r="I23" s="1320"/>
      <c r="J23" s="1320"/>
      <c r="K23" s="1320"/>
      <c r="L23" s="1320"/>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013"/>
      <c r="AJ23" s="990"/>
      <c r="AK23" s="990"/>
      <c r="AL23" s="990"/>
      <c r="AM23" s="990"/>
      <c r="AN23" s="990"/>
    </row>
    <row r="24" spans="1:40" ht="37.35" customHeight="1">
      <c r="A24" s="990"/>
      <c r="B24" s="1315" t="s">
        <v>2212</v>
      </c>
      <c r="C24" s="1315"/>
      <c r="D24" s="1315"/>
      <c r="E24" s="1315"/>
      <c r="F24" s="1315"/>
      <c r="G24" s="1315"/>
      <c r="H24" s="1315"/>
      <c r="I24" s="1315"/>
      <c r="J24" s="1315"/>
      <c r="K24" s="1315"/>
      <c r="L24" s="1315"/>
      <c r="M24" s="1315"/>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014"/>
      <c r="AJ24" s="990"/>
      <c r="AK24" s="990"/>
      <c r="AL24" s="990"/>
      <c r="AM24" s="990"/>
      <c r="AN24" s="990"/>
    </row>
    <row r="25" spans="1:40" ht="39.950000000000003" customHeight="1">
      <c r="A25" s="990"/>
      <c r="B25" s="1315" t="s">
        <v>2213</v>
      </c>
      <c r="C25" s="1315"/>
      <c r="D25" s="1315"/>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1315"/>
      <c r="AE25" s="1315"/>
      <c r="AF25" s="1315"/>
      <c r="AG25" s="1315"/>
      <c r="AH25" s="1315"/>
      <c r="AI25" s="1014"/>
      <c r="AJ25" s="990"/>
      <c r="AK25" s="990"/>
      <c r="AL25" s="990"/>
      <c r="AM25" s="990"/>
      <c r="AN25" s="990"/>
    </row>
    <row r="26" spans="1:40" ht="27" customHeight="1">
      <c r="A26" s="990"/>
      <c r="B26" s="1316" t="s">
        <v>2171</v>
      </c>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c r="AI26" s="946"/>
      <c r="AJ26" s="990"/>
      <c r="AK26" s="990"/>
      <c r="AL26" s="990"/>
      <c r="AM26" s="990"/>
      <c r="AN26" s="990"/>
    </row>
    <row r="27" spans="1:40" ht="30.6" customHeight="1">
      <c r="A27" s="990"/>
      <c r="B27" s="1011"/>
      <c r="C27" s="1016"/>
      <c r="D27" s="1011"/>
      <c r="E27" s="1017"/>
      <c r="F27" s="1017"/>
      <c r="G27" s="1017"/>
      <c r="H27" s="1017"/>
      <c r="I27" s="1017"/>
      <c r="J27" s="1017"/>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row>
    <row r="28" spans="1:40" ht="8.4499999999999993" customHeight="1">
      <c r="A28" s="1017"/>
      <c r="B28" s="1011"/>
      <c r="C28" s="1317" t="s">
        <v>2214</v>
      </c>
      <c r="D28" s="1317"/>
      <c r="E28" s="1317"/>
      <c r="F28" s="1317"/>
      <c r="G28" s="1317"/>
      <c r="H28" s="1317"/>
      <c r="I28" s="1317"/>
      <c r="J28" s="1317"/>
      <c r="K28" s="1317"/>
      <c r="L28" s="1317"/>
      <c r="M28" s="1317"/>
      <c r="N28" s="1317"/>
      <c r="O28" s="1317"/>
      <c r="P28" s="990"/>
      <c r="Q28" s="990"/>
      <c r="R28" s="990"/>
      <c r="S28" s="1018"/>
      <c r="T28" s="1018"/>
      <c r="U28" s="1018"/>
      <c r="V28" s="1018"/>
      <c r="W28" s="1018"/>
      <c r="X28" s="1018"/>
      <c r="Y28" s="1019" t="s">
        <v>2112</v>
      </c>
      <c r="Z28" s="1018"/>
      <c r="AA28" s="1018"/>
      <c r="AB28" s="1018"/>
      <c r="AC28" s="1018"/>
      <c r="AD28" s="1018"/>
      <c r="AE28" s="1018"/>
      <c r="AF28" s="1018"/>
      <c r="AG28" s="1018"/>
      <c r="AH28" s="990"/>
      <c r="AI28" s="990"/>
      <c r="AJ28" s="990"/>
      <c r="AK28" s="990"/>
      <c r="AL28" s="990"/>
      <c r="AM28" s="990"/>
      <c r="AN28" s="990"/>
    </row>
    <row r="29" spans="1:40" ht="9" customHeight="1">
      <c r="A29" s="1011"/>
      <c r="B29" s="1011"/>
      <c r="C29" s="1011"/>
      <c r="D29" s="1011"/>
      <c r="E29" s="1011"/>
      <c r="F29" s="990"/>
      <c r="G29" s="990"/>
      <c r="H29" s="990"/>
      <c r="I29" s="1017"/>
      <c r="J29" s="1017"/>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row>
    <row r="30" spans="1:40" ht="13.5" customHeight="1">
      <c r="A30" s="999"/>
      <c r="B30" s="999"/>
      <c r="C30" s="999"/>
      <c r="D30" s="999"/>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row>
    <row r="31" spans="1:40" ht="15" customHeight="1">
      <c r="A31" s="999"/>
      <c r="B31" s="999"/>
      <c r="C31" s="999"/>
      <c r="D31" s="999"/>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row>
    <row r="32" spans="1:40" ht="15" customHeight="1">
      <c r="A32" s="999"/>
      <c r="B32" s="999"/>
      <c r="C32" s="1094"/>
      <c r="D32" s="1094"/>
      <c r="E32" s="1094"/>
      <c r="F32" s="1094"/>
      <c r="G32" s="1094"/>
      <c r="H32" s="1094"/>
      <c r="I32" s="1094"/>
      <c r="J32" s="1094"/>
      <c r="K32" s="1094"/>
      <c r="L32" s="990"/>
      <c r="M32" s="1095"/>
      <c r="N32" s="1095"/>
      <c r="O32" s="1318" t="s">
        <v>2215</v>
      </c>
      <c r="P32" s="1318"/>
      <c r="Q32" s="1318"/>
      <c r="R32" s="1318"/>
      <c r="S32" s="1318"/>
      <c r="T32" s="1318"/>
      <c r="U32" s="1095"/>
      <c r="V32" s="1095"/>
      <c r="W32" s="1095"/>
      <c r="X32" s="1095"/>
      <c r="Y32" s="1094"/>
      <c r="Z32" s="1094"/>
      <c r="AA32" s="1094"/>
      <c r="AB32" s="1094"/>
      <c r="AC32" s="1094"/>
      <c r="AD32" s="1094"/>
      <c r="AE32" s="1094"/>
      <c r="AF32" s="1094"/>
      <c r="AG32" s="1094"/>
      <c r="AH32" s="1094"/>
      <c r="AI32" s="990"/>
      <c r="AJ32" s="990"/>
      <c r="AK32" s="990"/>
      <c r="AL32" s="990"/>
      <c r="AM32" s="990"/>
      <c r="AN32" s="990"/>
    </row>
    <row r="33" spans="1:40" ht="15" customHeight="1">
      <c r="A33" s="990"/>
      <c r="B33" s="1096" t="s">
        <v>2173</v>
      </c>
      <c r="C33" s="1033"/>
      <c r="D33" s="1033"/>
      <c r="E33" s="1033"/>
      <c r="F33" s="1033"/>
      <c r="G33" s="1033"/>
      <c r="H33" s="1033"/>
      <c r="I33" s="1033"/>
      <c r="J33" s="1313" t="s">
        <v>2174</v>
      </c>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990"/>
      <c r="AI33" s="990"/>
      <c r="AJ33" s="990"/>
      <c r="AK33" s="990"/>
      <c r="AL33" s="990"/>
      <c r="AM33" s="990"/>
      <c r="AN33" s="990"/>
    </row>
    <row r="34" spans="1:40" ht="15" customHeight="1">
      <c r="A34" s="990"/>
      <c r="B34" s="1020"/>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990"/>
      <c r="AI34" s="990"/>
      <c r="AJ34" s="990"/>
      <c r="AK34" s="990"/>
      <c r="AL34" s="990"/>
      <c r="AM34" s="990"/>
      <c r="AN34" s="990"/>
    </row>
    <row r="35" spans="1:40" ht="30" customHeight="1">
      <c r="A35" s="990"/>
      <c r="B35" s="1096" t="s">
        <v>2175</v>
      </c>
      <c r="C35" s="1033"/>
      <c r="D35" s="1033"/>
      <c r="E35" s="1033"/>
      <c r="F35" s="1033"/>
      <c r="G35" s="1033"/>
      <c r="H35" s="1033"/>
      <c r="I35" s="1033"/>
      <c r="J35" s="1313" t="s">
        <v>2174</v>
      </c>
      <c r="K35" s="1313"/>
      <c r="L35" s="1313"/>
      <c r="M35" s="1313"/>
      <c r="N35" s="1313"/>
      <c r="O35" s="1313"/>
      <c r="P35" s="1313"/>
      <c r="Q35" s="1313"/>
      <c r="R35" s="1313"/>
      <c r="S35" s="1313"/>
      <c r="T35" s="1313"/>
      <c r="U35" s="1313"/>
      <c r="V35" s="1313"/>
      <c r="W35" s="1313"/>
      <c r="X35" s="1313"/>
      <c r="Y35" s="1313"/>
      <c r="Z35" s="1313"/>
      <c r="AA35" s="1313"/>
      <c r="AB35" s="1313"/>
      <c r="AC35" s="1313"/>
      <c r="AD35" s="1313"/>
      <c r="AE35" s="1313"/>
      <c r="AF35" s="1313"/>
      <c r="AG35" s="1313"/>
      <c r="AH35" s="990"/>
      <c r="AI35" s="990"/>
      <c r="AJ35" s="990"/>
      <c r="AK35" s="990"/>
      <c r="AL35" s="990"/>
      <c r="AM35" s="990"/>
      <c r="AN35" s="990"/>
    </row>
    <row r="36" spans="1:40" ht="15" customHeight="1">
      <c r="A36" s="990"/>
      <c r="B36" s="1020"/>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990"/>
      <c r="AI36" s="990"/>
      <c r="AJ36" s="990"/>
      <c r="AK36" s="990"/>
      <c r="AL36" s="990"/>
      <c r="AM36" s="990"/>
      <c r="AN36" s="990"/>
    </row>
    <row r="37" spans="1:40" ht="30" customHeight="1">
      <c r="A37" s="990"/>
      <c r="B37" s="1314" t="s">
        <v>2216</v>
      </c>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990"/>
      <c r="AJ37" s="990"/>
      <c r="AK37" s="990"/>
      <c r="AL37" s="990"/>
      <c r="AM37" s="990"/>
      <c r="AN37" s="990"/>
    </row>
    <row r="38" spans="1:40" ht="8.1" customHeight="1">
      <c r="A38" s="990"/>
      <c r="B38" s="1037"/>
      <c r="C38" s="1037"/>
      <c r="D38" s="1037"/>
      <c r="E38" s="1037"/>
      <c r="F38" s="1037"/>
      <c r="G38" s="1037"/>
      <c r="H38" s="1037"/>
      <c r="I38" s="1037"/>
      <c r="J38" s="1037"/>
      <c r="K38" s="1037"/>
      <c r="L38" s="1037"/>
      <c r="M38" s="1037"/>
      <c r="N38" s="1037"/>
      <c r="O38" s="1037"/>
      <c r="P38" s="1037"/>
      <c r="Q38" s="1037"/>
      <c r="R38" s="1037"/>
      <c r="S38" s="1037"/>
      <c r="T38" s="1037"/>
      <c r="U38" s="1037"/>
      <c r="V38" s="1037"/>
      <c r="W38" s="1037"/>
      <c r="X38" s="1037"/>
      <c r="Y38" s="1037"/>
      <c r="Z38" s="1037"/>
      <c r="AA38" s="1037"/>
      <c r="AB38" s="1037"/>
      <c r="AC38" s="1037"/>
      <c r="AD38" s="1037"/>
      <c r="AE38" s="1037"/>
      <c r="AF38" s="1037"/>
      <c r="AG38" s="1037"/>
      <c r="AH38" s="990"/>
      <c r="AI38" s="990"/>
      <c r="AJ38" s="990"/>
      <c r="AK38" s="990"/>
      <c r="AL38" s="990"/>
      <c r="AM38" s="990"/>
      <c r="AN38" s="990"/>
    </row>
    <row r="39" spans="1:40" ht="50.1" customHeight="1">
      <c r="A39" s="990"/>
      <c r="B39" s="1037" t="s">
        <v>2177</v>
      </c>
      <c r="C39" s="1037"/>
      <c r="D39" s="1037"/>
      <c r="E39" s="1037"/>
      <c r="F39" s="1037"/>
      <c r="G39" s="1037"/>
      <c r="H39" s="1037"/>
      <c r="I39" s="1037"/>
      <c r="J39" s="1037"/>
      <c r="K39" s="1037"/>
      <c r="L39" s="1037"/>
      <c r="M39" s="1037"/>
      <c r="N39" s="1037"/>
      <c r="O39" s="1037"/>
      <c r="P39" s="1037"/>
      <c r="Q39" s="1037"/>
      <c r="R39" s="1037"/>
      <c r="S39" s="1037"/>
      <c r="T39" s="1037"/>
      <c r="U39" s="1037"/>
      <c r="V39" s="1037"/>
      <c r="W39" s="1097" t="s">
        <v>2178</v>
      </c>
      <c r="X39" s="1037"/>
      <c r="Y39" s="1037"/>
      <c r="Z39" s="1037"/>
      <c r="AA39" s="1037"/>
      <c r="AB39" s="1037"/>
      <c r="AC39" s="1037"/>
      <c r="AD39" s="1037"/>
      <c r="AE39" s="1037"/>
      <c r="AF39" s="1037"/>
      <c r="AG39" s="1037"/>
      <c r="AH39" s="990"/>
      <c r="AI39" s="990"/>
      <c r="AJ39" s="990"/>
      <c r="AK39" s="990"/>
      <c r="AL39" s="990"/>
      <c r="AM39" s="990"/>
      <c r="AN39" s="990"/>
    </row>
    <row r="40" spans="1:40" ht="15" customHeight="1">
      <c r="A40" s="990"/>
      <c r="B40" s="1038"/>
      <c r="C40" s="1039"/>
      <c r="D40" s="1039"/>
      <c r="E40" s="1039"/>
      <c r="F40" s="1039"/>
      <c r="G40" s="1039"/>
      <c r="H40" s="1039"/>
      <c r="I40" s="1039"/>
      <c r="J40" s="1039"/>
      <c r="K40" s="1039"/>
      <c r="L40" s="1039"/>
      <c r="M40" s="1039"/>
      <c r="N40" s="1039"/>
      <c r="O40" s="1039"/>
      <c r="P40" s="1039"/>
      <c r="Q40" s="1039"/>
      <c r="R40" s="1039"/>
      <c r="S40" s="1039"/>
      <c r="T40" s="1039"/>
      <c r="U40" s="1039"/>
      <c r="V40" s="1039"/>
      <c r="W40" s="990"/>
      <c r="X40" s="1039"/>
      <c r="Y40" s="1039"/>
      <c r="Z40" s="1039"/>
      <c r="AA40" s="1039"/>
      <c r="AB40" s="1039"/>
      <c r="AC40" s="1039"/>
      <c r="AD40" s="1039"/>
      <c r="AE40" s="1039"/>
      <c r="AF40" s="1039"/>
      <c r="AG40" s="1039"/>
      <c r="AH40" s="990"/>
      <c r="AI40" s="990"/>
      <c r="AJ40" s="990"/>
      <c r="AK40" s="990"/>
      <c r="AL40" s="990"/>
      <c r="AM40" s="990"/>
      <c r="AN40" s="990"/>
    </row>
    <row r="41" spans="1:40" ht="15" customHeight="1">
      <c r="A41" s="990"/>
      <c r="B41" s="1037"/>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990"/>
      <c r="Y41" s="1020"/>
      <c r="Z41" s="1020"/>
      <c r="AA41" s="1020"/>
      <c r="AB41" s="1020"/>
      <c r="AC41" s="1020"/>
      <c r="AD41" s="1020"/>
      <c r="AE41" s="1020"/>
      <c r="AF41" s="1020"/>
      <c r="AG41" s="1020"/>
      <c r="AH41" s="990"/>
      <c r="AI41" s="990"/>
      <c r="AJ41" s="990"/>
      <c r="AK41" s="990"/>
      <c r="AL41" s="990"/>
      <c r="AM41" s="990"/>
      <c r="AN41" s="990"/>
    </row>
    <row r="42" spans="1:40" ht="15" customHeight="1">
      <c r="A42" s="990"/>
      <c r="B42" s="990"/>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row>
    <row r="43" spans="1:40" ht="15"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row>
    <row r="44" spans="1:40" ht="15"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row>
    <row r="45" spans="1:40" ht="15"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row>
    <row r="46" spans="1:40" ht="15"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row>
    <row r="47" spans="1:40" ht="15" customHeight="1">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990"/>
      <c r="AK47" s="990"/>
      <c r="AL47" s="990"/>
      <c r="AM47" s="990"/>
      <c r="AN47" s="990"/>
    </row>
    <row r="48" spans="1:40" ht="15" customHeight="1">
      <c r="A48" s="990"/>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row>
    <row r="49" spans="1:40" ht="15"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row>
    <row r="50" spans="1:40" ht="15" customHeight="1">
      <c r="A50" s="990"/>
      <c r="B50" s="990"/>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row>
    <row r="51" spans="1:40" ht="15" customHeight="1">
      <c r="A51" s="990"/>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s="990"/>
      <c r="AJ51" s="990"/>
      <c r="AK51" s="990"/>
      <c r="AL51" s="990"/>
      <c r="AM51" s="990"/>
      <c r="AN51" s="990"/>
    </row>
    <row r="52" spans="1:40" ht="15" customHeight="1">
      <c r="A52" s="990"/>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row>
    <row r="53" spans="1:40" ht="15" customHeight="1">
      <c r="A53" s="990"/>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c r="AH53" s="990"/>
      <c r="AI53" s="990"/>
      <c r="AJ53" s="990"/>
      <c r="AK53" s="990"/>
      <c r="AL53" s="990"/>
      <c r="AM53" s="990"/>
      <c r="AN53" s="990"/>
    </row>
    <row r="54" spans="1:40" ht="15" customHeight="1">
      <c r="A54" s="990"/>
      <c r="B54" s="990"/>
      <c r="C54" s="990"/>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990"/>
      <c r="AH54" s="990"/>
      <c r="AI54" s="990"/>
      <c r="AJ54" s="990"/>
      <c r="AK54" s="990"/>
      <c r="AL54" s="990"/>
      <c r="AM54" s="990"/>
      <c r="AN54" s="990"/>
    </row>
    <row r="55" spans="1:40" ht="15" customHeight="1">
      <c r="A55" s="990"/>
      <c r="B55" s="990"/>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990"/>
      <c r="AK55" s="990"/>
      <c r="AL55" s="990"/>
      <c r="AM55" s="990"/>
      <c r="AN55" s="990"/>
    </row>
    <row r="56" spans="1:40" ht="15" customHeight="1">
      <c r="A56" s="990"/>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row>
    <row r="57" spans="1:40" ht="15" customHeight="1">
      <c r="A57" s="990"/>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row>
    <row r="58" spans="1:40" ht="15" customHeight="1">
      <c r="A58" s="990"/>
      <c r="B58" s="990"/>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0"/>
      <c r="AL58" s="990"/>
      <c r="AM58" s="990"/>
      <c r="AN58" s="990"/>
    </row>
    <row r="59" spans="1:40" ht="15" customHeight="1">
      <c r="A59" s="990"/>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row>
    <row r="60" spans="1:40" ht="15" customHeight="1">
      <c r="A60" s="990"/>
      <c r="B60" s="990"/>
      <c r="C60" s="990"/>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row>
    <row r="61" spans="1:40" ht="15" customHeight="1">
      <c r="A61" s="990"/>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row>
    <row r="62" spans="1:40" ht="15" customHeight="1">
      <c r="A62" s="990"/>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c r="AK62" s="990"/>
      <c r="AL62" s="990"/>
      <c r="AM62" s="990"/>
      <c r="AN62" s="990"/>
    </row>
    <row r="63" spans="1:40" ht="15" customHeight="1">
      <c r="A63" s="990"/>
      <c r="B63" s="99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0"/>
      <c r="AN63" s="990"/>
    </row>
    <row r="64" spans="1:40" ht="15" customHeight="1">
      <c r="A64" s="990"/>
      <c r="B64" s="990"/>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row>
    <row r="65" spans="1:40" ht="15" customHeight="1">
      <c r="A65" s="990"/>
      <c r="B65" s="990"/>
      <c r="C65" s="990"/>
      <c r="D65" s="990"/>
      <c r="E65" s="990"/>
      <c r="F65" s="990"/>
      <c r="G65" s="990"/>
      <c r="H65" s="990"/>
      <c r="I65" s="990"/>
      <c r="J65" s="990"/>
      <c r="K65" s="990"/>
      <c r="L65" s="990"/>
      <c r="M65" s="990"/>
      <c r="N65" s="990"/>
      <c r="O65" s="990"/>
      <c r="P65" s="990"/>
      <c r="Q65" s="990"/>
      <c r="R65" s="990"/>
      <c r="S65" s="990"/>
      <c r="T65" s="990"/>
      <c r="U65" s="990"/>
      <c r="V65" s="990"/>
      <c r="W65" s="990"/>
      <c r="X65" s="990"/>
      <c r="Y65" s="990"/>
      <c r="Z65" s="990"/>
      <c r="AA65" s="990"/>
      <c r="AB65" s="990"/>
      <c r="AC65" s="990"/>
      <c r="AD65" s="990"/>
      <c r="AE65" s="990"/>
      <c r="AF65" s="990"/>
      <c r="AG65" s="990"/>
      <c r="AH65" s="990"/>
      <c r="AI65" s="990"/>
      <c r="AJ65" s="990"/>
      <c r="AK65" s="990"/>
      <c r="AL65" s="990"/>
      <c r="AM65" s="990"/>
      <c r="AN65" s="990"/>
    </row>
    <row r="66" spans="1:40" ht="15" customHeight="1">
      <c r="A66" s="990"/>
      <c r="B66" s="990"/>
      <c r="C66" s="990"/>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c r="AK66" s="990"/>
      <c r="AL66" s="990"/>
      <c r="AM66" s="990"/>
      <c r="AN66" s="990"/>
    </row>
    <row r="67" spans="1:40" ht="15" customHeight="1">
      <c r="A67" s="990"/>
      <c r="B67" s="990"/>
      <c r="C67" s="990"/>
      <c r="D67" s="990"/>
      <c r="E67" s="990"/>
      <c r="F67" s="990"/>
      <c r="G67" s="990"/>
      <c r="H67" s="990"/>
      <c r="I67" s="990"/>
      <c r="J67" s="990"/>
      <c r="K67" s="990"/>
      <c r="L67" s="990"/>
      <c r="M67" s="990"/>
      <c r="N67" s="990"/>
      <c r="O67" s="990"/>
      <c r="P67" s="990"/>
      <c r="Q67" s="990"/>
      <c r="R67" s="990"/>
      <c r="S67" s="990"/>
      <c r="T67" s="990"/>
      <c r="U67" s="990"/>
      <c r="V67" s="990"/>
      <c r="W67" s="990"/>
      <c r="X67" s="990"/>
      <c r="Y67" s="990"/>
      <c r="Z67" s="990"/>
      <c r="AA67" s="990"/>
      <c r="AB67" s="990"/>
      <c r="AC67" s="990"/>
      <c r="AD67" s="990"/>
      <c r="AE67" s="990"/>
      <c r="AF67" s="990"/>
      <c r="AG67" s="990"/>
      <c r="AH67" s="990"/>
      <c r="AI67" s="990"/>
      <c r="AJ67" s="990"/>
      <c r="AK67" s="990"/>
      <c r="AL67" s="990"/>
      <c r="AM67" s="990"/>
      <c r="AN67" s="990"/>
    </row>
    <row r="68" spans="1:40" ht="15" customHeight="1">
      <c r="A68" s="990"/>
      <c r="B68" s="990"/>
      <c r="C68" s="990"/>
      <c r="D68" s="990"/>
      <c r="E68" s="990"/>
      <c r="F68" s="990"/>
      <c r="G68" s="990"/>
      <c r="H68" s="990"/>
      <c r="I68" s="990"/>
      <c r="J68" s="990"/>
      <c r="K68" s="990"/>
      <c r="L68" s="990"/>
      <c r="M68" s="990"/>
      <c r="N68" s="990"/>
      <c r="O68" s="990"/>
      <c r="P68" s="990"/>
      <c r="Q68" s="990"/>
      <c r="R68" s="990"/>
      <c r="S68" s="990"/>
      <c r="T68" s="990"/>
      <c r="U68" s="990"/>
      <c r="V68" s="990"/>
      <c r="W68" s="990"/>
      <c r="X68" s="990"/>
      <c r="Y68" s="990"/>
      <c r="Z68" s="990"/>
      <c r="AA68" s="990"/>
      <c r="AB68" s="990"/>
      <c r="AC68" s="990"/>
      <c r="AD68" s="990"/>
      <c r="AE68" s="990"/>
      <c r="AF68" s="990"/>
      <c r="AG68" s="990"/>
      <c r="AH68" s="990"/>
      <c r="AI68" s="990"/>
      <c r="AJ68" s="990"/>
      <c r="AK68" s="990"/>
      <c r="AL68" s="990"/>
      <c r="AM68" s="990"/>
      <c r="AN68" s="990"/>
    </row>
    <row r="69" spans="1:40" ht="15" customHeight="1">
      <c r="A69" s="990"/>
      <c r="B69" s="990"/>
      <c r="C69" s="990"/>
      <c r="D69" s="990"/>
      <c r="E69" s="990"/>
      <c r="F69" s="990"/>
      <c r="G69" s="990"/>
      <c r="H69" s="990"/>
      <c r="I69" s="990"/>
      <c r="J69" s="990"/>
      <c r="K69" s="990"/>
      <c r="L69" s="990"/>
      <c r="M69" s="990"/>
      <c r="N69" s="990"/>
      <c r="O69" s="990"/>
      <c r="P69" s="990"/>
      <c r="Q69" s="990"/>
      <c r="R69" s="990"/>
      <c r="S69" s="990"/>
      <c r="T69" s="990"/>
      <c r="U69" s="990"/>
      <c r="V69" s="990"/>
      <c r="W69" s="990"/>
      <c r="X69" s="990"/>
      <c r="Y69" s="990"/>
      <c r="Z69" s="990"/>
      <c r="AA69" s="990"/>
      <c r="AB69" s="990"/>
      <c r="AC69" s="990"/>
      <c r="AD69" s="990"/>
      <c r="AE69" s="990"/>
      <c r="AF69" s="990"/>
      <c r="AG69" s="990"/>
      <c r="AH69" s="990"/>
      <c r="AI69" s="990"/>
      <c r="AJ69" s="990"/>
      <c r="AK69" s="990"/>
      <c r="AL69" s="990"/>
      <c r="AM69" s="990"/>
      <c r="AN69" s="990"/>
    </row>
    <row r="70" spans="1:40" ht="15" customHeight="1">
      <c r="A70" s="990"/>
      <c r="B70" s="990"/>
      <c r="C70" s="990"/>
      <c r="D70" s="990"/>
      <c r="E70" s="990"/>
      <c r="F70" s="990"/>
      <c r="G70" s="990"/>
      <c r="H70" s="990"/>
      <c r="I70" s="990"/>
      <c r="J70" s="990"/>
      <c r="K70" s="990"/>
      <c r="L70" s="990"/>
      <c r="M70" s="990"/>
      <c r="N70" s="990"/>
      <c r="O70" s="990"/>
      <c r="P70" s="990"/>
      <c r="Q70" s="990"/>
      <c r="R70" s="990"/>
      <c r="S70" s="990"/>
      <c r="T70" s="990"/>
      <c r="U70" s="990"/>
      <c r="V70" s="990"/>
      <c r="W70" s="990"/>
      <c r="X70" s="990"/>
      <c r="Y70" s="990"/>
      <c r="Z70" s="990"/>
      <c r="AA70" s="990"/>
      <c r="AB70" s="990"/>
      <c r="AC70" s="990"/>
      <c r="AD70" s="990"/>
      <c r="AE70" s="990"/>
      <c r="AF70" s="990"/>
      <c r="AG70" s="990"/>
      <c r="AH70" s="990"/>
      <c r="AI70" s="990"/>
      <c r="AJ70" s="990"/>
      <c r="AK70" s="990"/>
      <c r="AL70" s="990"/>
      <c r="AM70" s="990"/>
      <c r="AN70" s="990"/>
    </row>
    <row r="71" spans="1:40" ht="15" customHeight="1">
      <c r="A71" s="990"/>
      <c r="B71" s="990"/>
      <c r="C71" s="990"/>
      <c r="D71" s="990"/>
      <c r="E71" s="990"/>
      <c r="F71" s="990"/>
      <c r="G71" s="990"/>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row>
    <row r="72" spans="1:40" ht="15" customHeight="1">
      <c r="A72" s="990"/>
      <c r="B72" s="990"/>
      <c r="C72" s="990"/>
      <c r="D72" s="990"/>
      <c r="E72" s="990"/>
      <c r="F72" s="990"/>
      <c r="G72" s="990"/>
      <c r="H72" s="990"/>
      <c r="I72" s="990"/>
      <c r="J72" s="990"/>
      <c r="K72" s="990"/>
      <c r="L72" s="990"/>
      <c r="M72" s="990"/>
      <c r="N72" s="990"/>
      <c r="O72" s="990"/>
      <c r="P72" s="990"/>
      <c r="Q72" s="990"/>
      <c r="R72" s="990"/>
      <c r="S72" s="990"/>
      <c r="T72" s="990"/>
      <c r="U72" s="990"/>
      <c r="V72" s="990"/>
      <c r="W72" s="990"/>
      <c r="X72" s="990"/>
      <c r="Y72" s="990"/>
      <c r="Z72" s="990"/>
      <c r="AA72" s="990"/>
      <c r="AB72" s="990"/>
      <c r="AC72" s="990"/>
      <c r="AD72" s="990"/>
      <c r="AE72" s="990"/>
      <c r="AF72" s="990"/>
      <c r="AG72" s="990"/>
      <c r="AH72" s="990"/>
      <c r="AI72" s="990"/>
      <c r="AJ72" s="990"/>
      <c r="AK72" s="990"/>
      <c r="AL72" s="990"/>
      <c r="AM72" s="990"/>
      <c r="AN72" s="990"/>
    </row>
    <row r="73" spans="1:40" ht="15" customHeight="1">
      <c r="A73" s="990"/>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c r="AG73" s="990"/>
      <c r="AH73" s="990"/>
      <c r="AI73" s="990"/>
      <c r="AJ73" s="990"/>
      <c r="AK73" s="990"/>
      <c r="AL73" s="990"/>
      <c r="AM73" s="990"/>
      <c r="AN73" s="990"/>
    </row>
    <row r="74" spans="1:40" ht="15" customHeight="1">
      <c r="A74" s="990"/>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row>
    <row r="75" spans="1:40" ht="15"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row>
    <row r="76" spans="1:40" ht="15" customHeight="1">
      <c r="A76" s="990"/>
      <c r="B76" s="990"/>
      <c r="C76" s="990"/>
      <c r="D76" s="990"/>
      <c r="E76" s="990"/>
      <c r="F76" s="990"/>
      <c r="G76" s="990"/>
      <c r="H76" s="990"/>
      <c r="I76" s="990"/>
      <c r="J76" s="990"/>
      <c r="K76" s="990"/>
      <c r="L76" s="990"/>
      <c r="M76" s="990"/>
      <c r="N76" s="990"/>
      <c r="O76" s="990"/>
      <c r="P76" s="990"/>
      <c r="Q76" s="990"/>
      <c r="R76" s="990"/>
      <c r="S76" s="990"/>
      <c r="T76" s="990"/>
      <c r="U76" s="990"/>
      <c r="V76" s="990"/>
      <c r="W76" s="990"/>
      <c r="X76" s="990"/>
      <c r="Y76" s="990"/>
      <c r="Z76" s="990"/>
      <c r="AA76" s="990"/>
      <c r="AB76" s="990"/>
      <c r="AC76" s="990"/>
      <c r="AD76" s="990"/>
      <c r="AE76" s="990"/>
      <c r="AF76" s="990"/>
      <c r="AG76" s="990"/>
      <c r="AH76" s="990"/>
      <c r="AI76" s="990"/>
      <c r="AJ76" s="990"/>
      <c r="AK76" s="990"/>
      <c r="AL76" s="990"/>
      <c r="AM76" s="990"/>
      <c r="AN76" s="990"/>
    </row>
    <row r="77" spans="1:40" ht="15" customHeight="1">
      <c r="A77" s="990"/>
      <c r="B77" s="990"/>
      <c r="C77" s="990"/>
      <c r="D77" s="990"/>
      <c r="E77" s="990"/>
      <c r="F77" s="990"/>
      <c r="G77" s="990"/>
      <c r="H77" s="990"/>
      <c r="I77" s="990"/>
      <c r="J77" s="990"/>
      <c r="K77" s="990"/>
      <c r="L77" s="990"/>
      <c r="M77" s="990"/>
      <c r="N77" s="990"/>
      <c r="O77" s="990"/>
      <c r="P77" s="990"/>
      <c r="Q77" s="990"/>
      <c r="R77" s="990"/>
      <c r="S77" s="990"/>
      <c r="T77" s="990"/>
      <c r="U77" s="990"/>
      <c r="V77" s="990"/>
      <c r="W77" s="990"/>
      <c r="X77" s="990"/>
      <c r="Y77" s="990"/>
      <c r="Z77" s="990"/>
      <c r="AA77" s="990"/>
      <c r="AB77" s="990"/>
      <c r="AC77" s="990"/>
      <c r="AD77" s="990"/>
      <c r="AE77" s="990"/>
      <c r="AF77" s="990"/>
      <c r="AG77" s="990"/>
      <c r="AH77" s="990"/>
      <c r="AI77" s="990"/>
      <c r="AJ77" s="990"/>
      <c r="AK77" s="990"/>
      <c r="AL77" s="990"/>
      <c r="AM77" s="990"/>
      <c r="AN77" s="990"/>
    </row>
    <row r="78" spans="1:40" ht="15" customHeight="1">
      <c r="A78" s="990"/>
      <c r="B78" s="990"/>
      <c r="C78" s="990"/>
      <c r="D78" s="990"/>
      <c r="E78" s="990"/>
      <c r="F78" s="990"/>
      <c r="G78" s="990"/>
      <c r="H78" s="990"/>
      <c r="I78" s="990"/>
      <c r="J78" s="990"/>
      <c r="K78" s="990"/>
      <c r="L78" s="990"/>
      <c r="M78" s="990"/>
      <c r="N78" s="990"/>
      <c r="O78" s="990"/>
      <c r="P78" s="990"/>
      <c r="Q78" s="990"/>
      <c r="R78" s="990"/>
      <c r="S78" s="990"/>
      <c r="T78" s="990"/>
      <c r="U78" s="990"/>
      <c r="V78" s="990"/>
      <c r="W78" s="990"/>
      <c r="X78" s="990"/>
      <c r="Y78" s="990"/>
      <c r="Z78" s="990"/>
      <c r="AA78" s="990"/>
      <c r="AB78" s="990"/>
      <c r="AC78" s="990"/>
      <c r="AD78" s="990"/>
      <c r="AE78" s="990"/>
      <c r="AF78" s="990"/>
      <c r="AG78" s="990"/>
      <c r="AH78" s="990"/>
      <c r="AI78" s="990"/>
      <c r="AJ78" s="990"/>
      <c r="AK78" s="990"/>
      <c r="AL78" s="990"/>
      <c r="AM78" s="990"/>
      <c r="AN78" s="990"/>
    </row>
    <row r="79" spans="1:40" ht="15" customHeight="1">
      <c r="A79" s="990"/>
      <c r="B79" s="990"/>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c r="AK79" s="990"/>
      <c r="AL79" s="990"/>
      <c r="AM79" s="990"/>
      <c r="AN79" s="990"/>
    </row>
    <row r="80" spans="1:40" ht="15" customHeight="1">
      <c r="A80" s="990"/>
      <c r="B80" s="990"/>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K80" s="990"/>
      <c r="AL80" s="990"/>
      <c r="AM80" s="990"/>
      <c r="AN80" s="990"/>
    </row>
    <row r="81" spans="1:40" ht="15" customHeight="1">
      <c r="A81" s="990"/>
      <c r="B81" s="990"/>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row>
    <row r="82" spans="1:40" ht="15" customHeight="1">
      <c r="A82" s="990"/>
      <c r="B82" s="990"/>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row>
    <row r="83" spans="1:40" ht="15" customHeight="1">
      <c r="A83" s="990"/>
      <c r="B83" s="990"/>
      <c r="C83" s="990"/>
      <c r="D83" s="990"/>
      <c r="E83" s="990"/>
      <c r="F83" s="990"/>
      <c r="G83" s="990"/>
      <c r="H83" s="990"/>
      <c r="I83" s="990"/>
      <c r="J83" s="990"/>
      <c r="K83" s="990"/>
      <c r="L83" s="990"/>
      <c r="M83" s="990"/>
      <c r="N83" s="990"/>
      <c r="O83" s="990"/>
      <c r="P83" s="990"/>
      <c r="Q83" s="990"/>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row>
    <row r="84" spans="1:40" ht="15" customHeight="1">
      <c r="A84" s="990"/>
      <c r="B84" s="990"/>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row>
    <row r="85" spans="1:40" ht="15" customHeight="1">
      <c r="A85" s="990"/>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row>
    <row r="86" spans="1:40" ht="15"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row>
    <row r="87" spans="1:40" ht="15" customHeight="1">
      <c r="A87" s="990"/>
      <c r="B87" s="990"/>
      <c r="C87" s="990"/>
      <c r="D87" s="990"/>
      <c r="E87" s="990"/>
      <c r="F87" s="990"/>
      <c r="G87" s="990"/>
      <c r="H87" s="990"/>
      <c r="I87" s="990"/>
      <c r="J87" s="990"/>
      <c r="K87" s="990"/>
      <c r="L87" s="990"/>
      <c r="M87" s="990"/>
      <c r="N87" s="990"/>
      <c r="O87" s="990"/>
      <c r="P87" s="990"/>
      <c r="Q87" s="990"/>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row>
    <row r="88" spans="1:40" ht="15" customHeight="1">
      <c r="A88" s="990"/>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row>
    <row r="89" spans="1:40" ht="15"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row>
    <row r="90" spans="1:40" ht="15" customHeight="1">
      <c r="A90" s="990"/>
      <c r="B90" s="990"/>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K90" s="990"/>
      <c r="AL90" s="990"/>
      <c r="AM90" s="990"/>
      <c r="AN90" s="990"/>
    </row>
    <row r="91" spans="1:40" ht="15" customHeight="1">
      <c r="A91" s="990"/>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row>
    <row r="92" spans="1:40" ht="1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row>
    <row r="93" spans="1:40" ht="1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row>
    <row r="94" spans="1:40" ht="1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row>
    <row r="95" spans="1:40" ht="1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row>
    <row r="96" spans="1:40" ht="1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row>
    <row r="97" spans="1:40" ht="1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row>
    <row r="98" spans="1:40" ht="1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row>
    <row r="99" spans="1:40" ht="1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row>
    <row r="100" spans="1:40" ht="1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row>
  </sheetData>
  <mergeCells count="20">
    <mergeCell ref="B23:AH23"/>
    <mergeCell ref="B8:AH8"/>
    <mergeCell ref="B10:AH10"/>
    <mergeCell ref="B12:AH12"/>
    <mergeCell ref="D14:AH14"/>
    <mergeCell ref="D15:AH15"/>
    <mergeCell ref="D16:AH16"/>
    <mergeCell ref="D17:AH17"/>
    <mergeCell ref="D18:AH18"/>
    <mergeCell ref="D19:AH19"/>
    <mergeCell ref="D20:AH20"/>
    <mergeCell ref="B22:AH22"/>
    <mergeCell ref="J35:AG35"/>
    <mergeCell ref="B37:AH37"/>
    <mergeCell ref="B24:AH24"/>
    <mergeCell ref="B25:AH25"/>
    <mergeCell ref="B26:AH26"/>
    <mergeCell ref="C28:O28"/>
    <mergeCell ref="O32:T32"/>
    <mergeCell ref="J33:AG3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4CEF-B1FE-43D5-9508-E96DC9513A99}">
  <sheetPr codeName="Foglio31"/>
  <dimension ref="A1:H100"/>
  <sheetViews>
    <sheetView tabSelected="1" workbookViewId="0">
      <selection activeCell="K12" sqref="K12"/>
    </sheetView>
  </sheetViews>
  <sheetFormatPr defaultRowHeight="15"/>
  <cols>
    <col min="2" max="5" width="10.7109375" customWidth="1"/>
    <col min="8" max="8" width="10.7109375" customWidth="1"/>
  </cols>
  <sheetData>
    <row r="1" spans="1:8" ht="15" customHeight="1">
      <c r="A1" s="1098" t="s">
        <v>2249</v>
      </c>
      <c r="B1" s="1098"/>
      <c r="C1" s="1098"/>
      <c r="D1" s="1098"/>
      <c r="E1" s="1098"/>
      <c r="F1" s="1098"/>
      <c r="G1" s="1098"/>
      <c r="H1" s="1098"/>
    </row>
    <row r="2" spans="1:8" ht="15" customHeight="1">
      <c r="A2" s="1098" t="s">
        <v>2250</v>
      </c>
      <c r="B2" s="1098"/>
      <c r="C2" s="1098"/>
      <c r="D2" s="1098"/>
      <c r="E2" s="1098"/>
      <c r="F2" s="1098"/>
      <c r="G2" s="1098"/>
      <c r="H2" s="1098"/>
    </row>
    <row r="3" spans="1:8" ht="15" customHeight="1">
      <c r="A3" s="1098" t="s">
        <v>2251</v>
      </c>
      <c r="B3" s="1098"/>
      <c r="C3" s="1098"/>
      <c r="D3" s="1098"/>
      <c r="E3" s="1098"/>
      <c r="F3" s="1098"/>
      <c r="G3" s="1098"/>
      <c r="H3" s="1098"/>
    </row>
    <row r="4" spans="1:8" ht="15" customHeight="1">
      <c r="A4" s="1098" t="s">
        <v>2252</v>
      </c>
      <c r="B4" s="1098"/>
      <c r="C4" s="1098"/>
      <c r="D4" s="1098"/>
      <c r="E4" s="1098"/>
      <c r="F4" s="1098"/>
      <c r="G4" s="1098"/>
      <c r="H4" s="1098"/>
    </row>
    <row r="5" spans="1:8" ht="15" customHeight="1">
      <c r="A5" s="1098" t="s">
        <v>2253</v>
      </c>
      <c r="B5" s="1098"/>
      <c r="C5" s="1098"/>
      <c r="D5" s="1098"/>
      <c r="E5" s="1098"/>
      <c r="F5" s="1098"/>
      <c r="G5" s="1098"/>
      <c r="H5" s="1098"/>
    </row>
    <row r="6" spans="1:8" ht="15" customHeight="1">
      <c r="A6" s="1098"/>
      <c r="B6" s="1098"/>
      <c r="C6" s="1098"/>
      <c r="D6" s="1098"/>
      <c r="E6" s="1098"/>
      <c r="F6" s="1098"/>
      <c r="G6" s="1098"/>
      <c r="H6" s="1098"/>
    </row>
    <row r="7" spans="1:8" ht="15" customHeight="1"/>
    <row r="8" spans="1:8" ht="15.75" customHeight="1" thickBot="1">
      <c r="B8" s="1099" t="s">
        <v>2217</v>
      </c>
    </row>
    <row r="9" spans="1:8" ht="12.75" customHeight="1">
      <c r="B9" s="1100"/>
      <c r="C9" s="1101"/>
      <c r="D9" s="1101"/>
      <c r="E9" s="1102"/>
      <c r="G9" t="s">
        <v>2218</v>
      </c>
    </row>
    <row r="10" spans="1:8" ht="12.75" customHeight="1">
      <c r="B10" s="1103"/>
      <c r="E10" s="1104"/>
      <c r="G10" t="s">
        <v>811</v>
      </c>
      <c r="H10" t="s">
        <v>2219</v>
      </c>
    </row>
    <row r="11" spans="1:8" ht="12.75" customHeight="1">
      <c r="B11" s="1103"/>
      <c r="E11" s="1104"/>
      <c r="G11" t="s">
        <v>2220</v>
      </c>
      <c r="H11" t="s">
        <v>2221</v>
      </c>
    </row>
    <row r="12" spans="1:8" ht="12.75" customHeight="1">
      <c r="B12" s="1103"/>
      <c r="E12" s="1104"/>
    </row>
    <row r="13" spans="1:8" ht="12.75" customHeight="1">
      <c r="B13" s="1103"/>
      <c r="E13" s="1104"/>
    </row>
    <row r="14" spans="1:8" ht="12.75" customHeight="1">
      <c r="B14" s="1103"/>
      <c r="E14" s="1104"/>
    </row>
    <row r="15" spans="1:8" ht="12.75" customHeight="1">
      <c r="B15" s="1103"/>
      <c r="E15" s="1104"/>
    </row>
    <row r="16" spans="1:8" ht="12.75" customHeight="1">
      <c r="B16" s="1103"/>
      <c r="E16" s="1104"/>
    </row>
    <row r="17" spans="2:8" ht="12.75" customHeight="1" thickBot="1">
      <c r="B17" s="1105"/>
      <c r="C17" s="1106"/>
      <c r="D17" s="1106"/>
      <c r="E17" s="1107"/>
    </row>
    <row r="18" spans="2:8" ht="15" customHeight="1"/>
    <row r="19" spans="2:8" ht="15.75" customHeight="1" thickBot="1">
      <c r="B19" s="1099" t="s">
        <v>2222</v>
      </c>
    </row>
    <row r="20" spans="2:8" ht="12.75" customHeight="1">
      <c r="B20" s="1100"/>
      <c r="C20" s="1101"/>
      <c r="D20" s="1101"/>
      <c r="E20" s="1102"/>
      <c r="G20" t="s">
        <v>2218</v>
      </c>
    </row>
    <row r="21" spans="2:8" ht="12.75" customHeight="1">
      <c r="B21" s="1103"/>
      <c r="E21" s="1104"/>
      <c r="G21" t="s">
        <v>811</v>
      </c>
      <c r="H21" t="s">
        <v>2219</v>
      </c>
    </row>
    <row r="22" spans="2:8" ht="12.75" customHeight="1">
      <c r="B22" s="1103"/>
      <c r="E22" s="1104"/>
      <c r="G22" t="s">
        <v>2220</v>
      </c>
      <c r="H22" t="s">
        <v>2223</v>
      </c>
    </row>
    <row r="23" spans="2:8" ht="12.75" customHeight="1">
      <c r="B23" s="1103"/>
      <c r="E23" s="1104"/>
    </row>
    <row r="24" spans="2:8" ht="12.75" customHeight="1">
      <c r="B24" s="1103"/>
      <c r="E24" s="1104"/>
    </row>
    <row r="25" spans="2:8" ht="12.75" customHeight="1" thickBot="1">
      <c r="B25" s="1105"/>
      <c r="C25" s="1106"/>
      <c r="D25" s="1106"/>
      <c r="E25" s="1107"/>
    </row>
    <row r="26" spans="2:8" ht="15" customHeight="1"/>
    <row r="27" spans="2:8" ht="15" customHeight="1"/>
    <row r="28" spans="2:8" ht="15" customHeight="1"/>
    <row r="29" spans="2:8" ht="15" customHeight="1"/>
    <row r="30" spans="2:8" ht="15" customHeight="1"/>
    <row r="31" spans="2:8" ht="15" customHeight="1"/>
    <row r="32" spans="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FB2B-D660-430C-BCD9-A0B62F16C2B7}">
  <sheetPr codeName="Foglio32"/>
  <dimension ref="A1:D100"/>
  <sheetViews>
    <sheetView workbookViewId="0"/>
  </sheetViews>
  <sheetFormatPr defaultRowHeight="15"/>
  <cols>
    <col min="2" max="2" width="13.140625" customWidth="1"/>
    <col min="3" max="3" width="16.42578125" customWidth="1"/>
    <col min="4" max="4" width="79.28515625" customWidth="1"/>
  </cols>
  <sheetData>
    <row r="1" spans="1:4" ht="21" customHeight="1">
      <c r="A1" s="1108" t="str">
        <f>'iP1'!A5</f>
        <v>Condominio "PROTOTIPO"</v>
      </c>
      <c r="B1" s="1109"/>
      <c r="C1" s="1110"/>
      <c r="D1" s="1110"/>
    </row>
    <row r="2" spans="1:4" ht="150" customHeight="1">
      <c r="A2" s="1111" t="s">
        <v>2224</v>
      </c>
      <c r="B2" s="1112"/>
      <c r="C2" s="1112"/>
      <c r="D2" s="1113"/>
    </row>
    <row r="3" spans="1:4" ht="66" customHeight="1">
      <c r="A3" s="1321" t="s">
        <v>2225</v>
      </c>
      <c r="B3" s="1322"/>
      <c r="C3" s="1322"/>
      <c r="D3" s="1323"/>
    </row>
    <row r="4" spans="1:4" ht="66" customHeight="1">
      <c r="A4" s="1321" t="s">
        <v>2226</v>
      </c>
      <c r="B4" s="1322"/>
      <c r="C4" s="1322"/>
      <c r="D4" s="1323"/>
    </row>
    <row r="5" spans="1:4" ht="32.1" customHeight="1">
      <c r="A5" s="1321" t="s">
        <v>2227</v>
      </c>
      <c r="B5" s="1322"/>
      <c r="C5" s="1322"/>
      <c r="D5" s="1323"/>
    </row>
    <row r="6" spans="1:4" ht="32.1" customHeight="1">
      <c r="A6" s="1321" t="s">
        <v>2228</v>
      </c>
      <c r="B6" s="1322"/>
      <c r="C6" s="1322"/>
      <c r="D6" s="1323"/>
    </row>
    <row r="7" spans="1:4" ht="32.1" customHeight="1">
      <c r="A7" s="1321" t="s">
        <v>2229</v>
      </c>
      <c r="B7" s="1322"/>
      <c r="C7" s="1322"/>
      <c r="D7" s="1323"/>
    </row>
    <row r="8" spans="1:4" ht="12" customHeight="1">
      <c r="A8" s="1114"/>
      <c r="B8" s="1115"/>
      <c r="C8" s="1115"/>
      <c r="D8" s="1116"/>
    </row>
    <row r="9" spans="1:4" ht="15" customHeight="1">
      <c r="A9" s="1117" t="s">
        <v>2230</v>
      </c>
      <c r="B9" s="1109"/>
      <c r="C9" s="1109"/>
      <c r="D9" s="1109"/>
    </row>
    <row r="10" spans="1:4" ht="15" customHeight="1">
      <c r="A10" s="1118" t="s">
        <v>1679</v>
      </c>
      <c r="B10" s="1118" t="s">
        <v>2231</v>
      </c>
      <c r="C10" s="1119" t="s">
        <v>2232</v>
      </c>
      <c r="D10" s="1120" t="s">
        <v>2233</v>
      </c>
    </row>
    <row r="11" spans="1:4" ht="15" customHeight="1">
      <c r="A11" s="1118">
        <v>1</v>
      </c>
      <c r="B11" s="1118" t="s">
        <v>30</v>
      </c>
      <c r="C11" s="1121" t="str">
        <f>IF(LEN('iP1'!A16)&gt;0,'iP1'!A16,"")</f>
        <v>GENERALE</v>
      </c>
      <c r="D11" s="1122" t="s">
        <v>2234</v>
      </c>
    </row>
    <row r="12" spans="1:4" ht="45" customHeight="1">
      <c r="A12" s="1118">
        <v>2</v>
      </c>
      <c r="B12" s="1118" t="s">
        <v>33</v>
      </c>
      <c r="C12" s="1121" t="str">
        <f>IF(LEN('iP1'!A17)&gt;0,'iP1'!A17,"")</f>
        <v xml:space="preserve"> Scala A-38</v>
      </c>
      <c r="D12" s="1123" t="s">
        <v>2235</v>
      </c>
    </row>
    <row r="13" spans="1:4" ht="45" customHeight="1">
      <c r="A13" s="1118">
        <v>3</v>
      </c>
      <c r="B13" s="1118" t="s">
        <v>36</v>
      </c>
      <c r="C13" s="1121" t="str">
        <f>IF(LEN('iP1'!A18)&gt;0,'iP1'!A18,"")</f>
        <v>Scala B-30</v>
      </c>
      <c r="D13" s="1123" t="s">
        <v>2236</v>
      </c>
    </row>
    <row r="14" spans="1:4" ht="20.100000000000001" customHeight="1">
      <c r="A14" s="1118">
        <v>4</v>
      </c>
      <c r="B14" s="1118" t="s">
        <v>39</v>
      </c>
      <c r="C14" s="1121" t="str">
        <f>IF(LEN('iP1'!A19)&gt;0,'iP1'!A19,"")</f>
        <v>Scala C-22</v>
      </c>
      <c r="D14" s="1123" t="s">
        <v>2237</v>
      </c>
    </row>
    <row r="15" spans="1:4" ht="20.100000000000001" customHeight="1">
      <c r="A15" s="1118">
        <v>5</v>
      </c>
      <c r="B15" s="1118" t="s">
        <v>42</v>
      </c>
      <c r="C15" s="1121" t="str">
        <f>IF(LEN('iP1'!A20)&gt;0,'iP1'!A20,"")</f>
        <v>PORTICO</v>
      </c>
      <c r="D15" s="1123" t="s">
        <v>2238</v>
      </c>
    </row>
    <row r="16" spans="1:4" ht="15" customHeight="1">
      <c r="A16" s="1118">
        <v>6</v>
      </c>
      <c r="B16" s="1118" t="s">
        <v>44</v>
      </c>
      <c r="C16" s="1121" t="str">
        <f>IF(LEN('iP1'!A21)&gt;0,'iP1'!A21,"")</f>
        <v>TUNNEL</v>
      </c>
      <c r="D16" s="1123" t="s">
        <v>2239</v>
      </c>
    </row>
    <row r="17" spans="1:4" hidden="1">
      <c r="A17" s="1118">
        <v>7</v>
      </c>
      <c r="B17" s="1118" t="s">
        <v>46</v>
      </c>
      <c r="C17" s="1121" t="str">
        <f>IF(LEN('iP1'!A22)&gt;0,'iP1'!A22,"")</f>
        <v/>
      </c>
      <c r="D17" s="1123" t="s">
        <v>2240</v>
      </c>
    </row>
    <row r="18" spans="1:4" hidden="1">
      <c r="A18" s="1121">
        <v>8</v>
      </c>
      <c r="B18" s="1121" t="s">
        <v>48</v>
      </c>
      <c r="C18" s="1121" t="str">
        <f>IF(LEN('iP1'!A23)&gt;0,'iP1'!A23,"")</f>
        <v/>
      </c>
      <c r="D18" s="1122"/>
    </row>
    <row r="19" spans="1:4" hidden="1">
      <c r="A19" s="1121">
        <v>9</v>
      </c>
      <c r="B19" s="1121" t="s">
        <v>50</v>
      </c>
      <c r="C19" s="1121" t="str">
        <f>IF(LEN('iP1'!A24)&gt;0,'iP1'!A24,"")</f>
        <v/>
      </c>
      <c r="D19" s="1122"/>
    </row>
    <row r="20" spans="1:4" hidden="1">
      <c r="A20" s="1121">
        <v>10</v>
      </c>
      <c r="B20" s="1121" t="s">
        <v>52</v>
      </c>
      <c r="C20" s="1121" t="str">
        <f>IF(LEN('iP1'!A25)&gt;0,'iP1'!A25,"")</f>
        <v/>
      </c>
      <c r="D20" s="1122"/>
    </row>
    <row r="21" spans="1:4" hidden="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5">
    <mergeCell ref="A3:D3"/>
    <mergeCell ref="A4:D4"/>
    <mergeCell ref="A5:D5"/>
    <mergeCell ref="A6:D6"/>
    <mergeCell ref="A7:D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2F08-8C3C-4999-BC02-E13C024C3C42}">
  <sheetPr codeName="Foglio33"/>
  <dimension ref="A1:D100"/>
  <sheetViews>
    <sheetView workbookViewId="0">
      <selection activeCell="H3" sqref="H3"/>
    </sheetView>
  </sheetViews>
  <sheetFormatPr defaultRowHeight="15"/>
  <cols>
    <col min="2" max="2" width="13.140625" customWidth="1"/>
    <col min="3" max="3" width="16.42578125" customWidth="1"/>
    <col min="4" max="4" width="70.7109375" customWidth="1"/>
  </cols>
  <sheetData>
    <row r="1" spans="1:4" ht="18.75" customHeight="1">
      <c r="A1" s="1108" t="str">
        <f>'iP1'!A5</f>
        <v>Condominio "PROTOTIPO"</v>
      </c>
      <c r="B1" s="1124"/>
      <c r="C1" s="1124"/>
      <c r="D1" s="1124"/>
    </row>
    <row r="2" spans="1:4" ht="18.75" customHeight="1">
      <c r="A2" s="1125" t="s">
        <v>2241</v>
      </c>
      <c r="B2" s="1124"/>
      <c r="C2" s="1124"/>
      <c r="D2" s="1124"/>
    </row>
    <row r="3" spans="1:4" ht="189.95" customHeight="1">
      <c r="A3" s="1324" t="s">
        <v>2242</v>
      </c>
      <c r="B3" s="1324"/>
      <c r="C3" s="1324"/>
      <c r="D3" s="1324"/>
    </row>
    <row r="4" spans="1:4" ht="146.1" customHeight="1">
      <c r="A4" s="1324" t="s">
        <v>2243</v>
      </c>
      <c r="B4" s="1324"/>
      <c r="C4" s="1324"/>
      <c r="D4" s="1324"/>
    </row>
    <row r="5" spans="1:4" ht="80.099999999999994" customHeight="1">
      <c r="A5" s="1324" t="s">
        <v>2244</v>
      </c>
      <c r="B5" s="1324"/>
      <c r="C5" s="1324"/>
      <c r="D5" s="1324"/>
    </row>
    <row r="6" spans="1:4" ht="32.1" customHeight="1">
      <c r="A6" s="1324" t="s">
        <v>2245</v>
      </c>
      <c r="B6" s="1324"/>
      <c r="C6" s="1324"/>
      <c r="D6" s="1324"/>
    </row>
    <row r="7" spans="1:4" ht="32.1" customHeight="1">
      <c r="A7" s="1324" t="s">
        <v>2246</v>
      </c>
      <c r="B7" s="1324"/>
      <c r="C7" s="1324"/>
      <c r="D7" s="1324"/>
    </row>
    <row r="8" spans="1:4" ht="32.1" customHeight="1">
      <c r="A8" s="1324" t="s">
        <v>2247</v>
      </c>
      <c r="B8" s="1324"/>
      <c r="C8" s="1324"/>
      <c r="D8" s="1324"/>
    </row>
    <row r="9" spans="1:4" ht="32.1" customHeight="1">
      <c r="A9" s="1324" t="s">
        <v>2248</v>
      </c>
      <c r="B9" s="1324"/>
      <c r="C9" s="1324"/>
      <c r="D9" s="1324"/>
    </row>
    <row r="10" spans="1:4" ht="15" customHeight="1"/>
    <row r="11" spans="1:4" ht="15" customHeight="1"/>
    <row r="12" spans="1:4" ht="15" customHeight="1"/>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7">
    <mergeCell ref="A9:D9"/>
    <mergeCell ref="A3:D3"/>
    <mergeCell ref="A4:D4"/>
    <mergeCell ref="A5:D5"/>
    <mergeCell ref="A6:D6"/>
    <mergeCell ref="A7:D7"/>
    <mergeCell ref="A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33</vt:i4>
      </vt:variant>
    </vt:vector>
  </HeadingPairs>
  <TitlesOfParts>
    <vt:vector size="33" baseType="lpstr">
      <vt:lpstr>iP1</vt:lpstr>
      <vt:lpstr>iP2</vt:lpstr>
      <vt:lpstr>iP3</vt:lpstr>
      <vt:lpstr>iUF</vt:lpstr>
      <vt:lpstr>iUI</vt:lpstr>
      <vt:lpstr>iCONDOMINI</vt:lpstr>
      <vt:lpstr>iTABUF</vt:lpstr>
      <vt:lpstr>iPCU</vt:lpstr>
      <vt:lpstr>iPCE</vt:lpstr>
      <vt:lpstr>iPCDC</vt:lpstr>
      <vt:lpstr>iGIORNALE</vt:lpstr>
      <vt:lpstr>iPUS</vt:lpstr>
      <vt:lpstr>iFCD</vt:lpstr>
      <vt:lpstr>iRP1</vt:lpstr>
      <vt:lpstr>iRP2</vt:lpstr>
      <vt:lpstr>iPU1</vt:lpstr>
      <vt:lpstr>iPU2</vt:lpstr>
      <vt:lpstr>nBP</vt:lpstr>
      <vt:lpstr>mCOPERTINA</vt:lpstr>
      <vt:lpstr>mLRPQC</vt:lpstr>
      <vt:lpstr>mGENERICA</vt:lpstr>
      <vt:lpstr>mSOLLECITO</vt:lpstr>
      <vt:lpstr>mCERTF</vt:lpstr>
      <vt:lpstr>mRATE</vt:lpstr>
      <vt:lpstr>mDIFFIDA</vt:lpstr>
      <vt:lpstr>mCONVAS</vt:lpstr>
      <vt:lpstr>mDELEGA</vt:lpstr>
      <vt:lpstr>mRCCA</vt:lpstr>
      <vt:lpstr>mRCDC</vt:lpstr>
      <vt:lpstr>mCONVAT</vt:lpstr>
      <vt:lpstr>iIMMAGINI</vt:lpstr>
      <vt:lpstr>nTAB</vt:lpstr>
      <vt:lpstr>nPC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pietro7</dc:creator>
  <cp:lastModifiedBy>pietro7</cp:lastModifiedBy>
  <dcterms:created xsi:type="dcterms:W3CDTF">2022-10-12T08:50:21Z</dcterms:created>
  <dcterms:modified xsi:type="dcterms:W3CDTF">2022-10-13T07:38:49Z</dcterms:modified>
</cp:coreProperties>
</file>